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toniele.pereira\Desktop\"/>
    </mc:Choice>
  </mc:AlternateContent>
  <xr:revisionPtr revIDLastSave="0" documentId="13_ncr:1_{CCAB2638-0990-47E9-8642-840F36E337C5}" xr6:coauthVersionLast="45" xr6:coauthVersionMax="45" xr10:uidLastSave="{00000000-0000-0000-0000-000000000000}"/>
  <bookViews>
    <workbookView xWindow="-120" yWindow="-120" windowWidth="29040" windowHeight="15840" tabRatio="694" firstSheet="4" activeTab="4" xr2:uid="{00000000-000D-0000-FFFF-FFFF00000000}"/>
  </bookViews>
  <sheets>
    <sheet name="APROVAÇÃO" sheetId="8" state="hidden" r:id="rId1"/>
    <sheet name="2016" sheetId="31" state="hidden" r:id="rId2"/>
    <sheet name="2017" sheetId="33" state="hidden" r:id="rId3"/>
    <sheet name="2018" sheetId="34" state="hidden" r:id="rId4"/>
    <sheet name="2019" sheetId="35" r:id="rId5"/>
    <sheet name="Sistema de Gestão da Qualidade" sheetId="32" state="hidden" r:id="rId6"/>
    <sheet name="Linhas de Ação" sheetId="30" state="hidden" r:id="rId7"/>
    <sheet name="O1" sheetId="9" r:id="rId8"/>
    <sheet name="O2" sheetId="15" r:id="rId9"/>
    <sheet name="O3" sheetId="16" r:id="rId10"/>
    <sheet name="O4" sheetId="17" r:id="rId11"/>
    <sheet name="O5" sheetId="18" r:id="rId12"/>
    <sheet name="S1" sheetId="19" r:id="rId13"/>
    <sheet name="S2" sheetId="20" r:id="rId14"/>
    <sheet name="S3" sheetId="21" r:id="rId15"/>
    <sheet name="S4" sheetId="22" r:id="rId16"/>
    <sheet name="S5" sheetId="23" r:id="rId17"/>
    <sheet name="S6" sheetId="24" r:id="rId18"/>
    <sheet name="S7" sheetId="25" r:id="rId19"/>
    <sheet name="G1" sheetId="26" r:id="rId20"/>
    <sheet name="G2" sheetId="27" r:id="rId21"/>
    <sheet name="G3" sheetId="28" r:id="rId22"/>
    <sheet name="G4" sheetId="29" r:id="rId23"/>
  </sheets>
  <externalReferences>
    <externalReference r:id="rId24"/>
  </externalReferences>
  <definedNames>
    <definedName name="_xlnm.Print_Area" localSheetId="1">'2016'!$B$2:$V$40</definedName>
    <definedName name="_xlnm.Print_Area" localSheetId="2">'2017'!$B$2:$V$40</definedName>
    <definedName name="_xlnm.Print_Area" localSheetId="3">'2018'!$B$2:$V$40</definedName>
    <definedName name="_xlnm.Print_Area" localSheetId="4">'2019'!$B$2:$T$40</definedName>
    <definedName name="_xlnm.Print_Area" localSheetId="0">APROVAÇÃO!$A$1:$AH$53</definedName>
    <definedName name="_xlnm.Print_Area" localSheetId="19">'G1'!$B$2:$U$38</definedName>
    <definedName name="_xlnm.Print_Area" localSheetId="20">'G2'!$B$2:$U$37</definedName>
    <definedName name="_xlnm.Print_Area" localSheetId="21">'G3'!$B$2:$U$37</definedName>
    <definedName name="_xlnm.Print_Area" localSheetId="22">'G4'!$B$2:$U$38</definedName>
    <definedName name="_xlnm.Print_Area" localSheetId="6">'Linhas de Ação'!$B$2:$M$32</definedName>
    <definedName name="_xlnm.Print_Area" localSheetId="7">'O1'!$B$2:$U$40</definedName>
    <definedName name="_xlnm.Print_Area" localSheetId="8">'O2'!$B$2:$U$57</definedName>
    <definedName name="_xlnm.Print_Area" localSheetId="9">'O3'!$B$2:$U$35</definedName>
    <definedName name="_xlnm.Print_Area" localSheetId="10">'O4'!$B$2:$U$39</definedName>
    <definedName name="_xlnm.Print_Area" localSheetId="11">'O5'!$B$2:$U$35</definedName>
    <definedName name="_xlnm.Print_Area" localSheetId="12">'S1'!$B$2:$U$39</definedName>
    <definedName name="_xlnm.Print_Area" localSheetId="13">'S2'!$B$2:$U$40</definedName>
    <definedName name="_xlnm.Print_Area" localSheetId="14">'S3'!$B$2:$U$40</definedName>
    <definedName name="_xlnm.Print_Area" localSheetId="15">'S4'!$B$2:$U$40</definedName>
    <definedName name="_xlnm.Print_Area" localSheetId="16">'S5'!$B$2:$U$39</definedName>
    <definedName name="_xlnm.Print_Area" localSheetId="17">'S6'!$B$2:$U$40</definedName>
    <definedName name="_xlnm.Print_Area" localSheetId="18">'S7'!$B$2:$U$39</definedName>
    <definedName name="_xlnm.Print_Area" localSheetId="5">'Sistema de Gestão da Qualidade'!$B$2:$T$40</definedName>
    <definedName name="_xlnm.Print_Titles" localSheetId="1">'2016'!$1:$6</definedName>
    <definedName name="_xlnm.Print_Titles" localSheetId="2">'2017'!$1:$6</definedName>
    <definedName name="_xlnm.Print_Titles" localSheetId="3">'2018'!$1:$6</definedName>
    <definedName name="_xlnm.Print_Titles" localSheetId="4">'2019'!$1:$6</definedName>
    <definedName name="_xlnm.Print_Titles" localSheetId="0">APROVAÇÃO!#REF!</definedName>
    <definedName name="_xlnm.Print_Titles" localSheetId="19">'G1'!$1:$6</definedName>
    <definedName name="_xlnm.Print_Titles" localSheetId="20">'G2'!$1:$6</definedName>
    <definedName name="_xlnm.Print_Titles" localSheetId="21">'G3'!$1:$6</definedName>
    <definedName name="_xlnm.Print_Titles" localSheetId="22">'G4'!$1:$6</definedName>
    <definedName name="_xlnm.Print_Titles" localSheetId="6">'Linhas de Ação'!$1:$6</definedName>
    <definedName name="_xlnm.Print_Titles" localSheetId="7">'O1'!$1:$6</definedName>
    <definedName name="_xlnm.Print_Titles" localSheetId="8">'O2'!$1:$6</definedName>
    <definedName name="_xlnm.Print_Titles" localSheetId="9">'O3'!$1:$6</definedName>
    <definedName name="_xlnm.Print_Titles" localSheetId="10">'O4'!$1:$6</definedName>
    <definedName name="_xlnm.Print_Titles" localSheetId="11">'O5'!$1:$6</definedName>
    <definedName name="_xlnm.Print_Titles" localSheetId="12">'S1'!$1:$6</definedName>
    <definedName name="_xlnm.Print_Titles" localSheetId="13">'S2'!$1:$6</definedName>
    <definedName name="_xlnm.Print_Titles" localSheetId="14">'S3'!$1:$6</definedName>
    <definedName name="_xlnm.Print_Titles" localSheetId="15">'S4'!$1:$6</definedName>
    <definedName name="_xlnm.Print_Titles" localSheetId="16">'S5'!$1:$6</definedName>
    <definedName name="_xlnm.Print_Titles" localSheetId="17">'S6'!$1:$6</definedName>
    <definedName name="_xlnm.Print_Titles" localSheetId="18">'S7'!$1:$6</definedName>
    <definedName name="_xlnm.Print_Titles" localSheetId="5">'Sistema de Gestão da Qualidade'!$1:$6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4" i="24" l="1"/>
  <c r="H84" i="25" l="1"/>
  <c r="J88" i="25"/>
  <c r="R33" i="25"/>
  <c r="T12" i="35" l="1"/>
  <c r="T11" i="35"/>
  <c r="T10" i="35"/>
  <c r="O34" i="16"/>
  <c r="O34" i="15"/>
  <c r="O37" i="9"/>
  <c r="T9" i="35"/>
  <c r="U112" i="18"/>
  <c r="U109" i="18"/>
  <c r="U95" i="18"/>
  <c r="H107" i="16" l="1"/>
  <c r="O32" i="16" s="1"/>
  <c r="K142" i="16"/>
  <c r="I142" i="16"/>
  <c r="G142" i="16"/>
  <c r="E142" i="16"/>
  <c r="E89" i="9"/>
  <c r="E88" i="9"/>
  <c r="E70" i="17"/>
  <c r="E69" i="17"/>
  <c r="F146" i="17"/>
  <c r="R132" i="28" l="1"/>
  <c r="R101" i="28"/>
  <c r="R102" i="28"/>
  <c r="R103" i="28"/>
  <c r="R104" i="28"/>
  <c r="R105" i="28"/>
  <c r="R106" i="28"/>
  <c r="R107" i="28"/>
  <c r="R108" i="28"/>
  <c r="R109" i="28"/>
  <c r="R110" i="28"/>
  <c r="R111" i="28"/>
  <c r="R112" i="28"/>
  <c r="R113" i="28"/>
  <c r="R114" i="28"/>
  <c r="R115" i="28"/>
  <c r="R116" i="28"/>
  <c r="R117" i="28"/>
  <c r="R118" i="28"/>
  <c r="R119" i="28"/>
  <c r="R120" i="28"/>
  <c r="R121" i="28"/>
  <c r="R122" i="28"/>
  <c r="R123" i="28"/>
  <c r="R124" i="28"/>
  <c r="R125" i="28"/>
  <c r="R126" i="28"/>
  <c r="R127" i="28"/>
  <c r="R128" i="28"/>
  <c r="R129" i="28"/>
  <c r="R130" i="28"/>
  <c r="R131" i="28"/>
  <c r="R100" i="28"/>
  <c r="O33" i="26" l="1"/>
  <c r="T29" i="35"/>
  <c r="O33" i="29"/>
  <c r="H78" i="26"/>
  <c r="O34" i="27" l="1"/>
  <c r="T32" i="35"/>
  <c r="T30" i="35"/>
  <c r="H89" i="25"/>
  <c r="H88" i="25"/>
  <c r="E71" i="24"/>
  <c r="E70" i="24"/>
  <c r="J102" i="24"/>
  <c r="H102" i="24"/>
  <c r="Q37" i="24"/>
  <c r="S37" i="24"/>
  <c r="U37" i="24"/>
  <c r="T22" i="35"/>
  <c r="T21" i="35"/>
  <c r="T20" i="35"/>
  <c r="T19" i="35"/>
  <c r="T18" i="35"/>
  <c r="E70" i="23"/>
  <c r="Q36" i="23"/>
  <c r="S36" i="23"/>
  <c r="U36" i="23"/>
  <c r="O34" i="23"/>
  <c r="K93" i="23"/>
  <c r="K94" i="23" s="1"/>
  <c r="J96" i="23" s="1"/>
  <c r="E71" i="22" l="1"/>
  <c r="E70" i="22"/>
  <c r="E71" i="21"/>
  <c r="E70" i="21"/>
  <c r="E71" i="20"/>
  <c r="E70" i="20"/>
  <c r="E88" i="19"/>
  <c r="E87" i="19"/>
  <c r="O34" i="19"/>
  <c r="E61" i="17" l="1"/>
  <c r="E60" i="17"/>
  <c r="E80" i="9"/>
  <c r="E79" i="9"/>
  <c r="O35" i="9"/>
  <c r="E61" i="25" l="1"/>
  <c r="E60" i="25"/>
  <c r="E62" i="24"/>
  <c r="E61" i="24"/>
  <c r="E60" i="23"/>
  <c r="J94" i="23"/>
  <c r="O33" i="23" s="1"/>
  <c r="E61" i="23" s="1"/>
  <c r="E62" i="22" l="1"/>
  <c r="E61" i="22"/>
  <c r="E62" i="21"/>
  <c r="E61" i="21"/>
  <c r="E62" i="20"/>
  <c r="E61" i="20"/>
  <c r="E79" i="19"/>
  <c r="E78" i="19"/>
  <c r="J106" i="19" l="1"/>
  <c r="J107" i="19" s="1"/>
  <c r="K33" i="19" s="1"/>
  <c r="H35" i="20" l="1"/>
  <c r="V31" i="34" l="1"/>
  <c r="V30" i="34"/>
  <c r="V19" i="34"/>
  <c r="V13" i="34"/>
  <c r="V11" i="34"/>
  <c r="V10" i="34"/>
  <c r="T24" i="34"/>
  <c r="T18" i="34"/>
  <c r="V32" i="33"/>
  <c r="V31" i="33"/>
  <c r="V30" i="33"/>
  <c r="V29" i="33"/>
  <c r="V24" i="33"/>
  <c r="T24" i="33"/>
  <c r="V23" i="33"/>
  <c r="V22" i="33"/>
  <c r="V21" i="33"/>
  <c r="V20" i="33"/>
  <c r="V19" i="33"/>
  <c r="V18" i="33"/>
  <c r="T18" i="33"/>
  <c r="V13" i="33"/>
  <c r="V12" i="33"/>
  <c r="V11" i="33"/>
  <c r="V10" i="33"/>
  <c r="V9" i="33"/>
  <c r="T29" i="32"/>
  <c r="T13" i="32"/>
  <c r="S13" i="32"/>
  <c r="T11" i="32"/>
  <c r="S11" i="32"/>
  <c r="T10" i="32"/>
  <c r="S10" i="32"/>
  <c r="S9" i="32"/>
  <c r="O33" i="9"/>
  <c r="T9" i="32" s="1"/>
  <c r="E50" i="23" l="1"/>
  <c r="E41" i="23"/>
  <c r="H33" i="23"/>
  <c r="E42" i="23" s="1"/>
  <c r="J101" i="22"/>
  <c r="H101" i="22"/>
  <c r="H96" i="22" s="1"/>
  <c r="O32" i="19" l="1"/>
  <c r="T18" i="32" s="1"/>
  <c r="E51" i="17"/>
  <c r="E50" i="17"/>
  <c r="E42" i="17" l="1"/>
  <c r="E41" i="17"/>
  <c r="E70" i="9"/>
  <c r="E69" i="9"/>
  <c r="E61" i="9"/>
  <c r="E60" i="9"/>
  <c r="J88" i="29"/>
  <c r="H88" i="29"/>
  <c r="H72" i="29"/>
  <c r="J72" i="29"/>
  <c r="H33" i="29"/>
  <c r="V32" i="34" s="1"/>
  <c r="E40" i="28"/>
  <c r="E39" i="28"/>
  <c r="E40" i="27"/>
  <c r="E39" i="27"/>
  <c r="H71" i="26"/>
  <c r="H33" i="26"/>
  <c r="V29" i="34" s="1"/>
  <c r="H70" i="26"/>
  <c r="J84" i="26"/>
  <c r="H84" i="26"/>
  <c r="H32" i="29"/>
  <c r="S32" i="32" s="1"/>
  <c r="H81" i="29" l="1"/>
  <c r="H65" i="29"/>
  <c r="O32" i="29"/>
  <c r="T32" i="32" s="1"/>
  <c r="O35" i="29"/>
  <c r="H35" i="29"/>
  <c r="H32" i="26"/>
  <c r="S29" i="32" s="1"/>
  <c r="N80" i="27" l="1"/>
  <c r="K80" i="27"/>
  <c r="H80" i="27"/>
  <c r="Q78" i="27"/>
  <c r="Q76" i="27"/>
  <c r="Q80" i="27" l="1"/>
  <c r="R79" i="28"/>
  <c r="R88" i="28"/>
  <c r="R69" i="28"/>
  <c r="R70" i="28"/>
  <c r="R71" i="28"/>
  <c r="R72" i="28"/>
  <c r="R73" i="28"/>
  <c r="R74" i="28"/>
  <c r="R75" i="28"/>
  <c r="R76" i="28"/>
  <c r="R77" i="28"/>
  <c r="R78" i="28"/>
  <c r="R80" i="28"/>
  <c r="R81" i="28"/>
  <c r="R82" i="28"/>
  <c r="R83" i="28"/>
  <c r="R84" i="28"/>
  <c r="R85" i="28"/>
  <c r="R86" i="28"/>
  <c r="R87" i="28"/>
  <c r="R68" i="28"/>
  <c r="R135" i="28" l="1"/>
  <c r="H96" i="28" s="1"/>
  <c r="O32" i="28" s="1"/>
  <c r="T31" i="35" s="1"/>
  <c r="R89" i="28"/>
  <c r="H64" i="28" l="1"/>
  <c r="E51" i="25"/>
  <c r="E50" i="25"/>
  <c r="E42" i="25"/>
  <c r="E41" i="25"/>
  <c r="H103" i="24"/>
  <c r="H98" i="24" s="1"/>
  <c r="H90" i="24"/>
  <c r="E52" i="24" l="1"/>
  <c r="E51" i="24"/>
  <c r="E43" i="24"/>
  <c r="E42" i="24"/>
  <c r="I94" i="23" l="1"/>
  <c r="H96" i="23" s="1"/>
  <c r="K33" i="23" s="1"/>
  <c r="E51" i="23" l="1"/>
  <c r="H34" i="23"/>
  <c r="V22" i="34" s="1"/>
  <c r="H86" i="23"/>
  <c r="E52" i="22" l="1"/>
  <c r="E51" i="22"/>
  <c r="E43" i="22"/>
  <c r="E42" i="22"/>
  <c r="J90" i="22"/>
  <c r="H90" i="22"/>
  <c r="J102" i="21"/>
  <c r="H102" i="21"/>
  <c r="H97" i="21" s="1"/>
  <c r="J90" i="21"/>
  <c r="H90" i="21"/>
  <c r="E52" i="21"/>
  <c r="E51" i="21"/>
  <c r="E43" i="21"/>
  <c r="E42" i="21"/>
  <c r="J102" i="20"/>
  <c r="H102" i="20"/>
  <c r="H97" i="20" s="1"/>
  <c r="E52" i="20"/>
  <c r="E51" i="20"/>
  <c r="E43" i="20"/>
  <c r="E42" i="20"/>
  <c r="J119" i="19"/>
  <c r="H119" i="19"/>
  <c r="H85" i="22" l="1"/>
  <c r="H85" i="21"/>
  <c r="H114" i="19"/>
  <c r="E69" i="19" l="1"/>
  <c r="E68" i="19"/>
  <c r="E60" i="19"/>
  <c r="E59" i="19"/>
  <c r="H35" i="9" l="1"/>
  <c r="V9" i="34" s="1"/>
  <c r="H37" i="9" l="1"/>
  <c r="O34" i="25"/>
  <c r="T24" i="35" s="1"/>
  <c r="H34" i="25"/>
  <c r="V24" i="34" s="1"/>
  <c r="O32" i="25"/>
  <c r="T24" i="32" s="1"/>
  <c r="H32" i="25"/>
  <c r="S24" i="32" s="1"/>
  <c r="O35" i="24"/>
  <c r="H35" i="24"/>
  <c r="V23" i="34" s="1"/>
  <c r="O33" i="24"/>
  <c r="T23" i="32" s="1"/>
  <c r="H33" i="24"/>
  <c r="S23" i="32" s="1"/>
  <c r="H32" i="23"/>
  <c r="S22" i="32" s="1"/>
  <c r="O35" i="22"/>
  <c r="H35" i="22"/>
  <c r="V21" i="34" s="1"/>
  <c r="O33" i="22"/>
  <c r="T21" i="32" s="1"/>
  <c r="H33" i="22"/>
  <c r="S21" i="32" s="1"/>
  <c r="O35" i="21"/>
  <c r="H35" i="21"/>
  <c r="V20" i="34" s="1"/>
  <c r="O33" i="21"/>
  <c r="T20" i="32" s="1"/>
  <c r="H33" i="21"/>
  <c r="S20" i="32" s="1"/>
  <c r="O35" i="20"/>
  <c r="O33" i="20"/>
  <c r="T19" i="32" s="1"/>
  <c r="H33" i="20"/>
  <c r="S19" i="32" s="1"/>
  <c r="H34" i="19"/>
  <c r="V18" i="34" s="1"/>
  <c r="H32" i="19"/>
  <c r="S18" i="32" s="1"/>
  <c r="E40" i="18"/>
  <c r="E39" i="18"/>
  <c r="S140" i="18"/>
  <c r="Q140" i="18"/>
  <c r="O140" i="18"/>
  <c r="M140" i="18"/>
  <c r="K140" i="18"/>
  <c r="I140" i="18"/>
  <c r="G140" i="18"/>
  <c r="E140" i="18"/>
  <c r="U125" i="18"/>
  <c r="U124" i="18"/>
  <c r="U123" i="18"/>
  <c r="U122" i="18"/>
  <c r="U121" i="18"/>
  <c r="U120" i="18"/>
  <c r="U119" i="18"/>
  <c r="U118" i="18"/>
  <c r="U117" i="18"/>
  <c r="U116" i="18"/>
  <c r="U115" i="18"/>
  <c r="U114" i="18"/>
  <c r="U113" i="18"/>
  <c r="U111" i="18"/>
  <c r="U110" i="18"/>
  <c r="G99" i="18"/>
  <c r="I99" i="18"/>
  <c r="K99" i="18"/>
  <c r="M99" i="18"/>
  <c r="O99" i="18"/>
  <c r="Q99" i="18"/>
  <c r="S99" i="18"/>
  <c r="E99" i="18"/>
  <c r="U94" i="18"/>
  <c r="U69" i="18"/>
  <c r="U70" i="18"/>
  <c r="U71" i="18"/>
  <c r="U72" i="18"/>
  <c r="U73" i="18"/>
  <c r="U74" i="18"/>
  <c r="U75" i="18"/>
  <c r="U76" i="18"/>
  <c r="U77" i="18"/>
  <c r="U78" i="18"/>
  <c r="U79" i="18"/>
  <c r="U80" i="18"/>
  <c r="U81" i="18"/>
  <c r="U82" i="18"/>
  <c r="U83" i="18"/>
  <c r="U84" i="18"/>
  <c r="U85" i="18"/>
  <c r="U86" i="18"/>
  <c r="U87" i="18"/>
  <c r="U88" i="18"/>
  <c r="U89" i="18"/>
  <c r="U90" i="18"/>
  <c r="U91" i="18"/>
  <c r="U92" i="18"/>
  <c r="U93" i="18"/>
  <c r="U96" i="18"/>
  <c r="U97" i="18"/>
  <c r="U98" i="18"/>
  <c r="U68" i="18"/>
  <c r="T23" i="35" l="1"/>
  <c r="O37" i="24"/>
  <c r="U99" i="18"/>
  <c r="H64" i="18" s="1"/>
  <c r="U140" i="18"/>
  <c r="H105" i="18" s="1"/>
  <c r="O32" i="18" s="1"/>
  <c r="O34" i="18" l="1"/>
  <c r="T13" i="35"/>
  <c r="O34" i="17"/>
  <c r="H34" i="17"/>
  <c r="V12" i="34" s="1"/>
  <c r="O32" i="17"/>
  <c r="T12" i="32" s="1"/>
  <c r="H32" i="17"/>
  <c r="S12" i="32" s="1"/>
  <c r="F103" i="17"/>
  <c r="F105" i="17" s="1"/>
  <c r="F149" i="17"/>
  <c r="O36" i="17" l="1"/>
  <c r="H36" i="17"/>
  <c r="E40" i="16" l="1"/>
  <c r="E39" i="16"/>
  <c r="H34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68" i="16"/>
  <c r="G99" i="16"/>
  <c r="I99" i="16"/>
  <c r="E99" i="16"/>
  <c r="E40" i="15"/>
  <c r="E39" i="15"/>
  <c r="G143" i="15"/>
  <c r="E143" i="15"/>
  <c r="I128" i="15"/>
  <c r="I127" i="15"/>
  <c r="I126" i="15"/>
  <c r="I125" i="15"/>
  <c r="I123" i="15"/>
  <c r="I122" i="15"/>
  <c r="I121" i="15"/>
  <c r="I120" i="15"/>
  <c r="I119" i="15"/>
  <c r="I118" i="15"/>
  <c r="I117" i="15"/>
  <c r="I116" i="15"/>
  <c r="I115" i="15"/>
  <c r="I114" i="15"/>
  <c r="I113" i="15"/>
  <c r="G99" i="15"/>
  <c r="E99" i="15"/>
  <c r="I97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8" i="15"/>
  <c r="I68" i="15"/>
  <c r="I99" i="15" l="1"/>
  <c r="H64" i="15" s="1"/>
  <c r="I143" i="15"/>
  <c r="H108" i="15" s="1"/>
  <c r="O32" i="15" s="1"/>
  <c r="K99" i="16"/>
  <c r="H64" i="16" s="1"/>
  <c r="J71" i="26" l="1"/>
  <c r="V32" i="31" l="1"/>
  <c r="V31" i="31" l="1"/>
  <c r="V30" i="31"/>
  <c r="V29" i="31"/>
  <c r="V24" i="31"/>
  <c r="V20" i="31"/>
  <c r="V19" i="31"/>
  <c r="V18" i="31"/>
  <c r="H85" i="24" l="1"/>
  <c r="J89" i="25"/>
  <c r="J90" i="20" l="1"/>
  <c r="H90" i="20"/>
  <c r="H85" i="20" l="1"/>
  <c r="H107" i="19"/>
  <c r="H101" i="19" s="1"/>
  <c r="V13" i="31" l="1"/>
  <c r="V12" i="31"/>
  <c r="V11" i="31"/>
  <c r="V10" i="31"/>
  <c r="V9" i="31"/>
  <c r="T18" i="31"/>
  <c r="T24" i="31"/>
  <c r="U24" i="31" s="1"/>
  <c r="V22" i="31" l="1"/>
  <c r="C29" i="29" l="1"/>
  <c r="B29" i="29"/>
  <c r="O34" i="28"/>
  <c r="H34" i="28"/>
  <c r="C28" i="28"/>
  <c r="B28" i="28"/>
  <c r="N68" i="27"/>
  <c r="K68" i="27"/>
  <c r="H68" i="27"/>
  <c r="Q66" i="27"/>
  <c r="Q64" i="27"/>
  <c r="H34" i="27"/>
  <c r="C28" i="27"/>
  <c r="B28" i="27"/>
  <c r="O35" i="26"/>
  <c r="H35" i="26"/>
  <c r="C29" i="26"/>
  <c r="B29" i="26"/>
  <c r="T36" i="25"/>
  <c r="R36" i="25"/>
  <c r="P36" i="25"/>
  <c r="N36" i="25"/>
  <c r="L36" i="25"/>
  <c r="C28" i="25"/>
  <c r="B28" i="25"/>
  <c r="N37" i="24"/>
  <c r="V23" i="31"/>
  <c r="L37" i="24"/>
  <c r="C29" i="24"/>
  <c r="B29" i="24"/>
  <c r="J88" i="23"/>
  <c r="R31" i="23" s="1"/>
  <c r="H88" i="23"/>
  <c r="C85" i="23"/>
  <c r="C93" i="23" s="1"/>
  <c r="N36" i="23"/>
  <c r="L36" i="23"/>
  <c r="H36" i="23"/>
  <c r="C28" i="23"/>
  <c r="B28" i="23"/>
  <c r="T37" i="22"/>
  <c r="R37" i="22"/>
  <c r="P37" i="22"/>
  <c r="N37" i="22"/>
  <c r="L37" i="22"/>
  <c r="C29" i="22"/>
  <c r="B29" i="22"/>
  <c r="T37" i="21"/>
  <c r="R37" i="21"/>
  <c r="P37" i="21"/>
  <c r="N37" i="21"/>
  <c r="C29" i="21"/>
  <c r="B29" i="21"/>
  <c r="T37" i="20"/>
  <c r="R37" i="20"/>
  <c r="P37" i="20"/>
  <c r="N37" i="20"/>
  <c r="L37" i="20"/>
  <c r="H37" i="20"/>
  <c r="J37" i="20"/>
  <c r="C29" i="20"/>
  <c r="B29" i="20"/>
  <c r="O36" i="19"/>
  <c r="C28" i="19"/>
  <c r="B28" i="19"/>
  <c r="H34" i="18"/>
  <c r="C28" i="18"/>
  <c r="B28" i="18"/>
  <c r="C28" i="17"/>
  <c r="B28" i="17"/>
  <c r="C28" i="16"/>
  <c r="B28" i="16"/>
  <c r="H34" i="15"/>
  <c r="C28" i="15"/>
  <c r="B28" i="15"/>
  <c r="T37" i="9"/>
  <c r="R37" i="9"/>
  <c r="P37" i="9"/>
  <c r="N37" i="9"/>
  <c r="L37" i="9"/>
  <c r="J37" i="9"/>
  <c r="C29" i="9"/>
  <c r="B29" i="9"/>
  <c r="O32" i="23" l="1"/>
  <c r="E69" i="23"/>
  <c r="Q68" i="27"/>
  <c r="H36" i="25"/>
  <c r="V21" i="31"/>
  <c r="J37" i="21"/>
  <c r="J36" i="25"/>
  <c r="H36" i="19"/>
  <c r="J36" i="23"/>
  <c r="H37" i="24"/>
  <c r="J37" i="24"/>
  <c r="J37" i="22"/>
  <c r="H37" i="22"/>
  <c r="H37" i="21"/>
  <c r="T22" i="32" l="1"/>
  <c r="O36" i="23"/>
  <c r="L37" i="21"/>
  <c r="H64" i="26" l="1"/>
</calcChain>
</file>

<file path=xl/sharedStrings.xml><?xml version="1.0" encoding="utf-8"?>
<sst xmlns="http://schemas.openxmlformats.org/spreadsheetml/2006/main" count="2831" uniqueCount="541">
  <si>
    <t>Responsável</t>
  </si>
  <si>
    <t>Data</t>
  </si>
  <si>
    <t>Sistema de Gestão da Qualidade</t>
  </si>
  <si>
    <t>Rev. Nº</t>
  </si>
  <si>
    <t>Descrição</t>
  </si>
  <si>
    <t>XX/XX/20XX</t>
  </si>
  <si>
    <t>Nome</t>
  </si>
  <si>
    <t>Assinatura</t>
  </si>
  <si>
    <t>Elaboração</t>
  </si>
  <si>
    <t>Verificação</t>
  </si>
  <si>
    <t>Aprovação</t>
  </si>
  <si>
    <t>Robercy Alves</t>
  </si>
  <si>
    <t>Valéria Mendes</t>
  </si>
  <si>
    <t>Plano Estratégico da OCB</t>
  </si>
  <si>
    <t>OBJETIVO ESTRATÉGICO</t>
  </si>
  <si>
    <t>INDICADORES</t>
  </si>
  <si>
    <t>O1</t>
  </si>
  <si>
    <t xml:space="preserve">Apoiar as cooperativas na sua inserção em mercados </t>
  </si>
  <si>
    <t>PQ 03</t>
  </si>
  <si>
    <t xml:space="preserve">Número de oportunidades de rodadas de negócios, missões, visitas técnicas e feiras nacionais e internacionais disponibilizadas pela OCE </t>
  </si>
  <si>
    <t>O2</t>
  </si>
  <si>
    <t>Contribuir para o aperfeiçoamento do marco regulatório do cooperativismo e induzir a implementação de políticas públicas</t>
  </si>
  <si>
    <t>PQ 01</t>
  </si>
  <si>
    <t>Avaliação das cooperativas sobre as ações das OCE e da OCB Nacional, voltadas para o aperfeiçoamento do marco regulatório do cooperativismo e indução da implementação de políticas públicas</t>
  </si>
  <si>
    <t>O3</t>
  </si>
  <si>
    <t>Fortalecer a representação política e institucional do cooperativismo</t>
  </si>
  <si>
    <t>PQ 02</t>
  </si>
  <si>
    <t>Índice de “reconhecimento” das cooperativas e partes interessadas em relação à atuação da UE no fortalecimento da representação política e institucional do cooperativismo</t>
  </si>
  <si>
    <t>O4</t>
  </si>
  <si>
    <t>Fortalecer a imagem do Sistema OCB e divulgar os benefícios do cooperativismo</t>
  </si>
  <si>
    <t>PQ 06</t>
  </si>
  <si>
    <t xml:space="preserve">Número de pessoas atingidas em palestras institucionais da OCB </t>
  </si>
  <si>
    <t>O5</t>
  </si>
  <si>
    <t>Fomentar, produzir e disseminar conhecimentos para o cooperativismo brasileiro</t>
  </si>
  <si>
    <t>PQ 04</t>
  </si>
  <si>
    <t>Avaliação das partes interessadas sobre os estudos, pesquisas e pareceres desenvolvidos / disseminados pelas OCE</t>
  </si>
  <si>
    <t>Plano Estratégico do SESCOOP</t>
  </si>
  <si>
    <t>S1</t>
  </si>
  <si>
    <t>S2</t>
  </si>
  <si>
    <t>S3</t>
  </si>
  <si>
    <t>S4</t>
  </si>
  <si>
    <t>S5</t>
  </si>
  <si>
    <t xml:space="preserve">Percentual de cooperativas monitoradas </t>
  </si>
  <si>
    <t>S6</t>
  </si>
  <si>
    <t>S7</t>
  </si>
  <si>
    <t>Plano Estratégico OCB e SESCOOP</t>
  </si>
  <si>
    <t>G1</t>
  </si>
  <si>
    <t>Aprimorar a gestão estratégica e padronizar processos</t>
  </si>
  <si>
    <t>PQ 05</t>
  </si>
  <si>
    <t>G2</t>
  </si>
  <si>
    <t>Desenvolver continuamente as competências dos colaboradores</t>
  </si>
  <si>
    <t>Rotatividade de pessoal (turnover)</t>
  </si>
  <si>
    <t>G3</t>
  </si>
  <si>
    <t>Aprimorar e intensificar o relacionamento com as cooperativas</t>
  </si>
  <si>
    <t xml:space="preserve">Avaliação das cooperativas sobre o relacionamento com as Unidades Estaduais </t>
  </si>
  <si>
    <t>G4</t>
  </si>
  <si>
    <t>Garantir comunicação frequente e ágil com os seus públicos</t>
  </si>
  <si>
    <r>
      <t xml:space="preserve">Sistema de Gestão da Qualidade
</t>
    </r>
    <r>
      <rPr>
        <sz val="11"/>
        <rFont val="Calibri"/>
        <family val="2"/>
        <scheme val="minor"/>
      </rPr>
      <t>Objetivos, Indicadores e Metas</t>
    </r>
  </si>
  <si>
    <t>POLíTICA DA QUALIDADE</t>
  </si>
  <si>
    <t>Prover suporte ao fomento e monitoramento das cooperativas, visando à melhoria de seu desempenho.</t>
  </si>
  <si>
    <t>Fornecer ensino de formação profissional de qualidade e a promoção social dos empregados de cooperativas, cooperados e seus familiares.</t>
  </si>
  <si>
    <t>Aperfeiçoar os processos e serviços do Sistema OCB/SESCOOP-GO, comprometendo colaboradores nos temas relacionados ao cooperativismo, visando qualidade e melhoria contínua de seus serviços.</t>
  </si>
  <si>
    <t>Satisfazer às necessidades e expectativas das cooperativas, de acordo com as exigências de mercado, legais e estatutárias.</t>
  </si>
  <si>
    <t>Garantir a representatividade, a defesa institucional e sindical e promoção da cultura do cooperativismo no âmbito estadual.</t>
  </si>
  <si>
    <t>Divulgar o cooperativismo, suas práticas, valores, conceitos e princípios para as cooperativas e comunidade em geral.</t>
  </si>
  <si>
    <t xml:space="preserve">Objetivos, Indicadores e Metas </t>
  </si>
  <si>
    <t>METAS</t>
  </si>
  <si>
    <r>
      <t xml:space="preserve">Sistema de Gestão da Qualidade
</t>
    </r>
    <r>
      <rPr>
        <sz val="11"/>
        <rFont val="Calibri"/>
        <family val="2"/>
        <scheme val="minor"/>
      </rPr>
      <t>Indicadores</t>
    </r>
  </si>
  <si>
    <t>Nome do Indicador</t>
  </si>
  <si>
    <t>Definição</t>
  </si>
  <si>
    <t>Unidade de Medida</t>
  </si>
  <si>
    <t>Forma de Cálculo</t>
  </si>
  <si>
    <t>Fonte</t>
  </si>
  <si>
    <t>Periodicidade</t>
  </si>
  <si>
    <t>Unidade Gestora</t>
  </si>
  <si>
    <t>Data de disponibilização</t>
  </si>
  <si>
    <t>Polaridade</t>
  </si>
  <si>
    <t>Pontos de Atenção</t>
  </si>
  <si>
    <t>Número absoluto</t>
  </si>
  <si>
    <t>Somatório do número de oportunidades de rodadas de negócios, missões, visitas técnicas e feiras nacionais e internacionais disponibilizadas pela OCE</t>
  </si>
  <si>
    <t>Relatório de Monitoramento</t>
  </si>
  <si>
    <t>Semestral</t>
  </si>
  <si>
    <t>Clara Maffia</t>
  </si>
  <si>
    <t>Gerência Técnica e Econômica da OCB Nacional</t>
  </si>
  <si>
    <t>Julho / Janeiro</t>
  </si>
  <si>
    <t>Quanto maior, melhor</t>
  </si>
  <si>
    <t>•  Será desenvolvido instrumento específico para a apuração dos números</t>
  </si>
  <si>
    <r>
      <t xml:space="preserve">Objetivo: </t>
    </r>
    <r>
      <rPr>
        <sz val="10"/>
        <color theme="0"/>
        <rFont val="Calibri"/>
        <family val="2"/>
        <scheme val="minor"/>
      </rPr>
      <t>Apoiar as cooperativas na sua inserção em mercados</t>
    </r>
  </si>
  <si>
    <t>1º Sem</t>
  </si>
  <si>
    <t>2º Sem</t>
  </si>
  <si>
    <t>Total</t>
  </si>
  <si>
    <r>
      <t xml:space="preserve">Objetivo: </t>
    </r>
    <r>
      <rPr>
        <sz val="10"/>
        <color theme="0"/>
        <rFont val="Calibri"/>
        <family val="2"/>
        <scheme val="minor"/>
      </rPr>
      <t>Contribuir para o aperfeiçoamento do marco regulatório do cooperativismo e induzir a implementação de políticas públicas</t>
    </r>
  </si>
  <si>
    <t>Número absoluto (avaliação péssima = 1 e avaliação excelente = 10)</t>
  </si>
  <si>
    <t>Anual</t>
  </si>
  <si>
    <r>
      <t xml:space="preserve">Objetivo: </t>
    </r>
    <r>
      <rPr>
        <sz val="10"/>
        <color theme="0"/>
        <rFont val="Calibri"/>
        <family val="2"/>
        <scheme val="minor"/>
      </rPr>
      <t>Fortalecer a representação política e institucional do cooperativismo</t>
    </r>
  </si>
  <si>
    <t>DIRETRIZES DA POLíTICA DA QUALIDADE</t>
  </si>
  <si>
    <r>
      <t>Objetivo:</t>
    </r>
    <r>
      <rPr>
        <sz val="10"/>
        <color theme="0"/>
        <rFont val="Calibri"/>
        <family val="2"/>
        <scheme val="minor"/>
      </rPr>
      <t xml:space="preserve"> Fortalecer a imagem do Sistema OCB e divulgar os benefícios do cooperativismo</t>
    </r>
  </si>
  <si>
    <r>
      <t>Objetivo:</t>
    </r>
    <r>
      <rPr>
        <sz val="10"/>
        <color theme="0"/>
        <rFont val="Calibri"/>
        <family val="2"/>
        <scheme val="minor"/>
      </rPr>
      <t xml:space="preserve"> Fomentar, produzir e disseminar conhecimentos para o cooperativismo brasileiro</t>
    </r>
  </si>
  <si>
    <t>Média aritmética das avaliações realizadas pelas cooperativas</t>
  </si>
  <si>
    <t>Plano Estratégico da SESCOOP</t>
  </si>
  <si>
    <r>
      <t xml:space="preserve">Objetivo: </t>
    </r>
    <r>
      <rPr>
        <sz val="10"/>
        <color theme="0"/>
        <rFont val="Calibri"/>
        <family val="2"/>
        <scheme val="minor"/>
      </rPr>
      <t>Promover a cultura da cooperação e disseminar a doutrina, os valores e princípios do cooperativismo</t>
    </r>
  </si>
  <si>
    <t>Somatório do número de pessoas que participaram de eventos voltados para a promoção da cultura da cooperação e disseminação da doutrina, valores e princípios do cooperativismo, por cooperativa e UE</t>
  </si>
  <si>
    <r>
      <t>Objetivo:</t>
    </r>
    <r>
      <rPr>
        <sz val="10"/>
        <color theme="0"/>
        <rFont val="Calibri"/>
        <family val="2"/>
        <scheme val="minor"/>
      </rPr>
      <t xml:space="preserve"> Promover a profissionalização da gestão cooperativista</t>
    </r>
  </si>
  <si>
    <r>
      <t xml:space="preserve">Objetivo: </t>
    </r>
    <r>
      <rPr>
        <sz val="10"/>
        <color theme="0"/>
        <rFont val="Calibri"/>
        <family val="2"/>
        <scheme val="minor"/>
      </rPr>
      <t>Ampliar o acesso das cooperativas às soluções de formação e qualificação profissional</t>
    </r>
  </si>
  <si>
    <r>
      <t>Objetivo:</t>
    </r>
    <r>
      <rPr>
        <sz val="10"/>
        <color theme="0"/>
        <rFont val="Calibri"/>
        <family val="2"/>
        <scheme val="minor"/>
      </rPr>
      <t xml:space="preserve"> Promover a profissionalização da governança cooperativista</t>
    </r>
  </si>
  <si>
    <r>
      <t>Objetivo:</t>
    </r>
    <r>
      <rPr>
        <sz val="10"/>
        <color theme="0"/>
        <rFont val="Calibri"/>
        <family val="2"/>
        <scheme val="minor"/>
      </rPr>
      <t xml:space="preserve"> Monitorar desempenhos e resultados com foco na sustentabilidade das cooperativas</t>
    </r>
  </si>
  <si>
    <t>Percentual de cooperativas monitoradas</t>
  </si>
  <si>
    <t>Percentual de cooperativas monitoradas pela UE, em relação ao total de cooperativas da UE que são o público alvo do Sescoop</t>
  </si>
  <si>
    <t>(%)</t>
  </si>
  <si>
    <t>Percentual de cooperativas monitoradas pela UE / Total de cooperativas que são o público alvo do Sescoop X 100</t>
  </si>
  <si>
    <t>• A gerência finalística da UN definirá / esclarecerá com as UE os conceitos relacionados à caracterização  de “cooperativa monitorada”
• Atentar para a fidedignidade dos dados cadastrais;</t>
  </si>
  <si>
    <r>
      <t>Objetivo:</t>
    </r>
    <r>
      <rPr>
        <sz val="10"/>
        <color theme="0"/>
        <rFont val="Calibri"/>
        <family val="2"/>
        <scheme val="minor"/>
      </rPr>
      <t xml:space="preserve"> Apoiar iniciativas voltadas para a saúde e segurança do trabalho e de qualidade de vida</t>
    </r>
  </si>
  <si>
    <t>• Atentar para a fidedignidade dos dados cadastrais;</t>
  </si>
  <si>
    <r>
      <t xml:space="preserve">Objetivo: </t>
    </r>
    <r>
      <rPr>
        <sz val="10"/>
        <color theme="0"/>
        <rFont val="Calibri"/>
        <family val="2"/>
        <scheme val="minor"/>
      </rPr>
      <t>Apoiar práticas de responsabilidade socioambiental</t>
    </r>
  </si>
  <si>
    <r>
      <t xml:space="preserve">Objetivo: </t>
    </r>
    <r>
      <rPr>
        <sz val="10"/>
        <color theme="0"/>
        <rFont val="Calibri"/>
        <family val="2"/>
        <scheme val="minor"/>
      </rPr>
      <t>Aprimorar a gestão estratégica e padronizar processos</t>
    </r>
  </si>
  <si>
    <r>
      <t xml:space="preserve">Objetivo: </t>
    </r>
    <r>
      <rPr>
        <sz val="10"/>
        <color theme="0"/>
        <rFont val="Calibri"/>
        <family val="2"/>
        <scheme val="minor"/>
      </rPr>
      <t>Desenvolver continuamente as competências dos colaboradores</t>
    </r>
  </si>
  <si>
    <r>
      <t xml:space="preserve">Objetivo: </t>
    </r>
    <r>
      <rPr>
        <sz val="10"/>
        <color theme="0"/>
        <rFont val="Calibri"/>
        <family val="2"/>
        <scheme val="minor"/>
      </rPr>
      <t>Aprimorar e intensificar o relacionamento com as cooperativas</t>
    </r>
  </si>
  <si>
    <r>
      <t xml:space="preserve">Objetivo: </t>
    </r>
    <r>
      <rPr>
        <sz val="10"/>
        <color theme="0"/>
        <rFont val="Calibri"/>
        <family val="2"/>
        <scheme val="minor"/>
      </rPr>
      <t>Garantir comunicação frequente e ágil com os seus públicos</t>
    </r>
  </si>
  <si>
    <t>FONTE DE DADOS</t>
  </si>
  <si>
    <t>Nº</t>
  </si>
  <si>
    <t>COOPERATIVA</t>
  </si>
  <si>
    <t>CENTROLEITE</t>
  </si>
  <si>
    <t>COOPERBELGO</t>
  </si>
  <si>
    <t>SICOOB CREDI-RURAL</t>
  </si>
  <si>
    <t>SICOOB EMPRESARIAL</t>
  </si>
  <si>
    <t>UNIMED GOIÂNIA</t>
  </si>
  <si>
    <t>UNIODONTO GOIÂNIA</t>
  </si>
  <si>
    <t>UNIODONTO SUL GOIANO</t>
  </si>
  <si>
    <t>MÉDIA</t>
  </si>
  <si>
    <t>CAGEL</t>
  </si>
  <si>
    <t>COHACASB-GO</t>
  </si>
  <si>
    <t>COMIVA</t>
  </si>
  <si>
    <t>COMPLEM</t>
  </si>
  <si>
    <t>COMVAPI</t>
  </si>
  <si>
    <t>COOPERALTO</t>
  </si>
  <si>
    <t>COOPERSIL</t>
  </si>
  <si>
    <t>COOPERTRANSP</t>
  </si>
  <si>
    <t>COOTRANSP</t>
  </si>
  <si>
    <t>COVAL</t>
  </si>
  <si>
    <t>SICOOB CREDICAPA</t>
  </si>
  <si>
    <t>SICOOB DO VALE</t>
  </si>
  <si>
    <t>SICREDI PLANALTO CENTRAL GO</t>
  </si>
  <si>
    <t>UNIMED MORRINHOS</t>
  </si>
  <si>
    <t>MÉDIA GERAL</t>
  </si>
  <si>
    <t xml:space="preserve"> Relatório de Avaliação Institucional Sistema OCB/SESCOOP-GO 
(Nota de Avaliação do Serviço "4 itens")</t>
  </si>
  <si>
    <t xml:space="preserve"> Relatório de Avaliação Institucional Sistema OCB/SESCOOP-GO 
(Nota de Avaliação do Relacionamento)</t>
  </si>
  <si>
    <t>AVALIAÇÃO 
Funcionários/Colab.</t>
  </si>
  <si>
    <t>AVALIAÇÃO 
Direção</t>
  </si>
  <si>
    <t>Índice de Rotatividade de pessoal (turnover) no Sistema OCB/SESCOOP-GO</t>
  </si>
  <si>
    <t xml:space="preserve">(Número de admissões + número de demissões /2)/nº empregados final 
do período*100 </t>
  </si>
  <si>
    <t>Gerência de Operações / Coordenação de Pessoas e Processos</t>
  </si>
  <si>
    <t>Dezembro</t>
  </si>
  <si>
    <t>Quanto menor, melhor</t>
  </si>
  <si>
    <t>Índice de Rotatividade de pessoal (turnover) na OCB-GO</t>
  </si>
  <si>
    <t>Índice de Rotatividade de pessoal (turnover) no SESCOOP/GO</t>
  </si>
  <si>
    <t>Sistema de Gestão da Qualidade - Objetivos, Indicadores e Metas</t>
  </si>
  <si>
    <t>CÓD.</t>
  </si>
  <si>
    <t>DEMISSÕES</t>
  </si>
  <si>
    <r>
      <t>010</t>
    </r>
    <r>
      <rPr>
        <sz val="22"/>
        <rFont val="Calibri Light"/>
        <family val="2"/>
      </rPr>
      <t>.2.2.001.02</t>
    </r>
  </si>
  <si>
    <t>Adimplentes</t>
  </si>
  <si>
    <t xml:space="preserve">% </t>
  </si>
  <si>
    <t>REALIZADO</t>
  </si>
  <si>
    <t>PREVISTO</t>
  </si>
  <si>
    <t>EXECUÇÃO DA META (%)</t>
  </si>
  <si>
    <t>Consultorias presenciais na OCB-GO</t>
  </si>
  <si>
    <t>VISITAS TÉCNICAS</t>
  </si>
  <si>
    <t>PESSOAS ATENDIDAS</t>
  </si>
  <si>
    <t>TIPO</t>
  </si>
  <si>
    <t>TOTAL</t>
  </si>
  <si>
    <t xml:space="preserve">Promover a cultura da cooperação e disseminar a doutrina, os valores e princípios do cooperativismo </t>
  </si>
  <si>
    <t>Promover a profissionalização da gestão cooperativista</t>
  </si>
  <si>
    <t>Ampliar o acesso das cooperativas às soluções de formação e qualificação profissional</t>
  </si>
  <si>
    <t>Promover a profissionalização da governança cooperativista</t>
  </si>
  <si>
    <t>Monitorar desempenhos e resultados com foco na sustentabilidade das cooperativas</t>
  </si>
  <si>
    <t xml:space="preserve">Apoiar iniciativas voltadas para a saúde e segurança do trabalho e de qualidade de vida </t>
  </si>
  <si>
    <t>Apoiar práticas de responsabilidade socioambiental</t>
  </si>
  <si>
    <t>Acompanhamento das Metas</t>
  </si>
  <si>
    <t>Quadro Geral de Metas</t>
  </si>
  <si>
    <t>1º Quadrimestre</t>
  </si>
  <si>
    <t>Meta Prevista:</t>
  </si>
  <si>
    <t>Meta Realizada:</t>
  </si>
  <si>
    <t>Comentários:</t>
  </si>
  <si>
    <t>Plano de Ação / Melhoria</t>
  </si>
  <si>
    <t>Item</t>
  </si>
  <si>
    <t>Ação Corretiva / Melhoria</t>
  </si>
  <si>
    <t>Prazo</t>
  </si>
  <si>
    <t>Situação</t>
  </si>
  <si>
    <t>2º Quadrimestre</t>
  </si>
  <si>
    <t xml:space="preserve">Relação percentual entre o número de demissões em relação ao número de contratações </t>
  </si>
  <si>
    <t>MACROPROCESSOS ENVOLVIDOS</t>
  </si>
  <si>
    <t>Gestão Técnica de Apoio</t>
  </si>
  <si>
    <t>Gestão Técnica de Apoio / Gestão Politica de Representação</t>
  </si>
  <si>
    <t>Gestão do Desenv. Cooperativista / Gestão da Promoção Social</t>
  </si>
  <si>
    <t>Gestão do Desenv. Cooperativista / Gestão da Formação Profissional</t>
  </si>
  <si>
    <t>Gestão do Monitoramento das Cooperativas</t>
  </si>
  <si>
    <t xml:space="preserve">Gestão de Pessoas </t>
  </si>
  <si>
    <t xml:space="preserve">Gestão do Desenv. Cooperativista / Gestão Técnica de Apoio </t>
  </si>
  <si>
    <t>ASSEMBLEIAS</t>
  </si>
  <si>
    <t>Total de Beneficiários
 (Realizado)</t>
  </si>
  <si>
    <t>CENTRO DE CUSTO</t>
  </si>
  <si>
    <t>EVENTO</t>
  </si>
  <si>
    <t xml:space="preserve"> BENEFICIÁRIOS (PREVISTO)</t>
  </si>
  <si>
    <t xml:space="preserve"> BENEFICIÁRIOS (REALIZADO)</t>
  </si>
  <si>
    <t>COMIGO</t>
  </si>
  <si>
    <t>2.4.03.04.900</t>
  </si>
  <si>
    <t>Dia de Cooperar - Dia C</t>
  </si>
  <si>
    <t>ADMISSÕES</t>
  </si>
  <si>
    <t>TOTAL DE EMPREGADOS</t>
  </si>
  <si>
    <t>TURNOVER</t>
  </si>
  <si>
    <t>•  Será desenvolvido instrumento específico para a apuração dos números;
• A OCB-GO deverá atentar para a atualização e disponibilização dos cadastros para a OCB Nacional, previamente à realização da pesquisa.</t>
  </si>
  <si>
    <t>Avaliação das cooperativas sobre as ações da OCB-GO e OCB Nacional, voltadas para o aperfeiçoamento do marco regulatório do cooperativismo e indução da implementação de políticas públicas</t>
  </si>
  <si>
    <t>• Será desenvolvido questionário específico;
• A OCB-GO deverá atentar para a atualização e disponibilização dos cadastros para a OCB Nacional, previamente à realização da pesquisa</t>
  </si>
  <si>
    <t>Índice de “reconhecimento” das cooperativas e partes interessadas em relação à atuação da OCB-GO no fortalecimento da representação política e institucional do cooperativismo</t>
  </si>
  <si>
    <t>Número de pessoas atingidas em palestras institucionais da OCB-GO</t>
  </si>
  <si>
    <t>•  Será desenvolvido instrumento específico para a apuração dos números;
• A OCB Nacional definirá com a OCB-GO os atributos que caracterizarão palestras institucionais;
• A OCB-GO deverá atentar para a atualização e disponibilização dos cadastros para a OCB Nacional, previamente à realização da pesquisa.</t>
  </si>
  <si>
    <t>Avaliação das partes interessadas sobre os estudos, pesquisas e pareceres desenvolvidos / disseminados pela OCB-GO</t>
  </si>
  <si>
    <t>• Será desenvolvido questionário específico;
• As partes interessadas serão especificadas juntamente com a OCB-GO;
• A OCB-GO deverá atentar para a atualização e disponibilização dos cadastros para a OCB Nacional, previamente à realização da pesquisa.</t>
  </si>
  <si>
    <t>• Será desenvolvido questionário específico;
• A OCB-GO deverá atentar para a atualização e disponibilização dos cadastros para a OCB Nacional, previamente à realização da pesquisa;</t>
  </si>
  <si>
    <t>LINHAS DE AÇÃO</t>
  </si>
  <si>
    <t>1. Estimular o aumento da participação de cooperados e familiares nas cooperativas
2. Promover a educação cooperativista nas cooperativas e comunidades
3. Preservar a memória do cooperativismo</t>
  </si>
  <si>
    <t>01</t>
  </si>
  <si>
    <t>02</t>
  </si>
  <si>
    <t>03</t>
  </si>
  <si>
    <t>04</t>
  </si>
  <si>
    <t>05</t>
  </si>
  <si>
    <t>06</t>
  </si>
  <si>
    <t>07</t>
  </si>
  <si>
    <t>1. Oferecer qualificação profissional especializada, prioritariamente por meio da articulação com parceiros e de forma complementar à atuação do SESCOOP</t>
  </si>
  <si>
    <t>1. Qualificar dirigentes e cooperados em governança cooperativista
2. Preparar e desenvolver atuais e novas lideranças nas cooperativas</t>
  </si>
  <si>
    <t>1. Implantar sistema de informações consistente e ampliado (informações de gestão, governança, sociais e econômicas) das cooperativas e manter atualizado permanentemente
2. Apresentar os resultados relevantes para as cooperativas para a melhoria de sua gestão e governança
3. Avaliar permanentemente o desempenho das cooperativas para identificar necessidades de apoio em formação e qualificação profissional
4. Formar agentes de desenvolvimento humano e de desenvolvimento de cooperativas</t>
  </si>
  <si>
    <t>1. Estimular e apoiar as cooperativas no cumprimento das normas regulamentadoras de saúde e segurança do trabalho
2. Incentivas a adoção de estilo de vida saudável pelas cooperativas</t>
  </si>
  <si>
    <t xml:space="preserve">1. Estimular a adoção de ações de responsabilidade socioambiental pelas cooperativas </t>
  </si>
  <si>
    <t>1. Otimizar os processos estratégicos e administrativos críticos, com ênfase na agilidade, racionalização e informatização
2. Padronizar unidades de medida e sistemas de registro para garantir a consistência das informações relativas ao desempenho das Unidades
3. Aprimorar o intercâmbio de conhecimentos, informações, práticas e experiências inter-sistema (entre UN e UE e entre diferentes UE)</t>
  </si>
  <si>
    <t>1. Ampliar e intensificar o desenvolvimento das competências e de retenção de talentos, alinhadas aos desafios do cooperativismo
2. Desenvolver os profissionais do Sistema, com ênfase em competências gerenciais e estratégicas</t>
  </si>
  <si>
    <t>1. Estruturar e aprimorar modelo de gestão do relacionamento com as cooperativas</t>
  </si>
  <si>
    <t xml:space="preserve">1. Segmentar os públicos e os instrumentos de comunicação
2. Aprimorar o cadastro e os canais para comunicação direta e ágil com os públicos de interesse </t>
  </si>
  <si>
    <t>5401</t>
  </si>
  <si>
    <t>1. Promover rodadas de negócios, missões, visitas técnicas e participação em feiras nacionais e internacionais</t>
  </si>
  <si>
    <t>1. Estimular a criação de conhecimento e estruturas especializadas em cooperativismo nos órgãos públicos
2. Exercer o papel legal de órgão técnico-consultivo do Governo em relação ao cooperativismo</t>
  </si>
  <si>
    <t>1. Fortalecer a participação da OCB em conselhos, comissões, fóruns e debates nacionais e internacionais
2. Identificar oportunidades para atuação integrada com os demais movimentos associativos e entidades parceiras nacionais e internacionais</t>
  </si>
  <si>
    <t>1. Implementar e monitorar a execução de um plano de comunicação para o Sistema OCB
2. Disseminar o papel e a atuação do Sistema OCB</t>
  </si>
  <si>
    <t>3. Sistematizar e disseminar as leis, jurisprudência, regulações e políticas públicas afetas ao cooperativismo</t>
  </si>
  <si>
    <t>5402</t>
  </si>
  <si>
    <t>5403</t>
  </si>
  <si>
    <t>5404</t>
  </si>
  <si>
    <t>Governança</t>
  </si>
  <si>
    <t>Governança / Gestão da TI e Comunicação</t>
  </si>
  <si>
    <t xml:space="preserve">Estava prevista a participação na Feira do Empreendedor 2015, contudo o evento passou a ser bienal, cancelando a edição deste ano. </t>
  </si>
  <si>
    <r>
      <t xml:space="preserve">1. Qualificar dirigentes e cooperados em gestão cooperativista
2. Disseminar as boas práticas de gestão em cooperativas
</t>
    </r>
    <r>
      <rPr>
        <strike/>
        <sz val="8"/>
        <color rgb="FFFF0000"/>
        <rFont val="Calibri"/>
        <family val="2"/>
        <scheme val="minor"/>
      </rPr>
      <t xml:space="preserve">3. Formar agentes de desenvolvimento humano e de desenvolvimento de cooperativas </t>
    </r>
  </si>
  <si>
    <t>Gerência de Cooperativismo OCB-GO</t>
  </si>
  <si>
    <t>Coordenação de Pessoas e Processos SESCOOP/GO</t>
  </si>
  <si>
    <t>Relatório de Avaliação Institucional Sistema OCB/SESCOOP-GO (Nota de Avaliação do Serviço "4 itens")</t>
  </si>
  <si>
    <t>Participação na Tecnoshow Comigo 2015 (RIO VERDE/GO) em 13 a 17/04/2015</t>
  </si>
  <si>
    <t>Coordenação de Formação Profissional e Promoção Social</t>
  </si>
  <si>
    <r>
      <t xml:space="preserve">• A gerência finalística da UN deverá elaborar relatório de monitoramento específico, para aferir regularmente os números;
• Atentar para a fidedignidade dos dados cadastrais;
</t>
    </r>
    <r>
      <rPr>
        <strike/>
        <sz val="10"/>
        <color rgb="FFFF0000"/>
        <rFont val="Calibri"/>
        <family val="2"/>
        <scheme val="minor"/>
      </rPr>
      <t/>
    </r>
  </si>
  <si>
    <r>
      <t xml:space="preserve">• Atentar para a fidedignidade dos dados cadastrais;
</t>
    </r>
    <r>
      <rPr>
        <strike/>
        <sz val="10"/>
        <color rgb="FFFF0000"/>
        <rFont val="Calibri"/>
        <family val="2"/>
        <scheme val="minor"/>
      </rPr>
      <t/>
    </r>
  </si>
  <si>
    <r>
      <t>• Atentar para a fidedignidade dos dados cadastrais;</t>
    </r>
    <r>
      <rPr>
        <strike/>
        <sz val="10"/>
        <color rgb="FFFF0000"/>
        <rFont val="Calibri"/>
        <family val="2"/>
        <scheme val="minor"/>
      </rPr>
      <t/>
    </r>
  </si>
  <si>
    <t>Coordenação de Monitoramento e Desenvolvimento de Cooperativas</t>
  </si>
  <si>
    <t xml:space="preserve">Gerência de Operações </t>
  </si>
  <si>
    <t>Março</t>
  </si>
  <si>
    <t>1º Semestre</t>
  </si>
  <si>
    <t>2º Semestre</t>
  </si>
  <si>
    <t>AVALIAÇÃO 
Participante (Eventos)</t>
  </si>
  <si>
    <t>AVALIAÇÃO 
ADH</t>
  </si>
  <si>
    <t>SICOOB UNI</t>
  </si>
  <si>
    <t>CENTRALREDE</t>
  </si>
  <si>
    <t>CENTRAL SICREDI BRASIL CENTRAL</t>
  </si>
  <si>
    <t>Sebastiana</t>
  </si>
  <si>
    <t>em andamento</t>
  </si>
  <si>
    <t>Realizar prospecção de novos eventos que atendam a este objetivo para 2016</t>
  </si>
  <si>
    <t>SESCOOP/GO</t>
  </si>
  <si>
    <t>Realizado</t>
  </si>
  <si>
    <t>Previsto</t>
  </si>
  <si>
    <t>Valor alocado na gestão estratégica e padronização de processos</t>
  </si>
  <si>
    <t>Valor alocado na comunicação, em relação aos seus públicos</t>
  </si>
  <si>
    <t xml:space="preserve"> Relatório de Gestão 2016</t>
  </si>
  <si>
    <t>SICREDI PLANALTO CENTRAL</t>
  </si>
  <si>
    <t>COOPANEST-GO</t>
  </si>
  <si>
    <t>SICOOB JURISCREDCELG</t>
  </si>
  <si>
    <t>SICOOB DO VALE RIO CRIXÁS</t>
  </si>
  <si>
    <t>Antoniele D'Lean</t>
  </si>
  <si>
    <t>Comentários</t>
  </si>
  <si>
    <t xml:space="preserve">Número de pessoas que participaram de iniciativas voltadas para as práticas de responsabilidade socioambiental </t>
  </si>
  <si>
    <t>Número de pessoas que participaram de iniciativas voltadas para as práticas de responsabilidade socioambiental  realizadas pelas UE</t>
  </si>
  <si>
    <t>Somatório do número de pessoas que participaram de iniciativas voltadas para as práticas de responsabilidade socioambiental (cooperados, empregados e familiares) realizadas pelas UE</t>
  </si>
  <si>
    <t>Somatório do número de pessoas que participaram eventos para a saúde e segurança do trabalho e de qualidade de vida  realizadas pelas UE</t>
  </si>
  <si>
    <t>Número de pessoas que participaram de eventos para a saúde e segurança do trabalho e de qualidade de vida  realizadas pelas UE</t>
  </si>
  <si>
    <t xml:space="preserve">Número de pessoas que participaram de eventos para a saúde e segurança do trabalho e de qualidade de vida </t>
  </si>
  <si>
    <t>Número de pessoas que participaram de eventos de gestão em governança cooperativista</t>
  </si>
  <si>
    <t>Número de pessoas que participaram de eventos de gestão em governança cooperativista realizados pela UE</t>
  </si>
  <si>
    <t>Somatório do número de pessoas que participaram de eventos de gestão em governança cooperativista realizados pela UE</t>
  </si>
  <si>
    <t>Número de pessoas que participaram de eventos de gestão e iniciativas de formação e qualificação profissional</t>
  </si>
  <si>
    <t xml:space="preserve">Número de pessoas que participaram de eventos de gestão e iniciativas de formação e qualificação profissional, por cooperativa </t>
  </si>
  <si>
    <t xml:space="preserve">Somatório do número de pessoas que participaram de eventos de gestão e iniciativas de formação e qualificação profissional, por cooperativa </t>
  </si>
  <si>
    <t>Número de pessoas que participaram de eventos com ênfase em gestão cooperativista</t>
  </si>
  <si>
    <t xml:space="preserve">Número de pessoas que participaram de eventos com ênfase em gestão cooperativista por cooperativa </t>
  </si>
  <si>
    <t xml:space="preserve">Somatório do número de pessoas que participaram de eventos com ênfase em gestão cooperativista, por cooperativa </t>
  </si>
  <si>
    <t xml:space="preserve">Número de pessoas que participaram de eventos voltados para a promoção da cultura da cooperação e disseminação da doutrina, valores e princípios do cooperativismo </t>
  </si>
  <si>
    <t>Número de pessoas que participaram de eventos voltados para a promoção da cultura da cooperação e disseminação da doutrina, valores e princípios do cooperativismo , por cooperativa e UE</t>
  </si>
  <si>
    <t>Indicador foi revisado em relação ao ano de 2015. A métrica agora contempla os eventos de promoção social.</t>
  </si>
  <si>
    <t>Indicador foi revisado em relação ao ano de 2015. A métrica, incluindo a coleta de dados, foi alterada.</t>
  </si>
  <si>
    <t>ENTIDADE</t>
  </si>
  <si>
    <t>Manutenção do Sistema de Qualidade</t>
  </si>
  <si>
    <t>VALOR REALIZADO</t>
  </si>
  <si>
    <t xml:space="preserve">SICOOB AGRORURAL </t>
  </si>
  <si>
    <t/>
  </si>
  <si>
    <t>Valor Realizado</t>
  </si>
  <si>
    <t>Divulgação Institucional</t>
  </si>
  <si>
    <t>Indicador foi revisado em relação ao ano de 2015. Nomeclatura foi ajustada de acordo com a utilizada pela Unidade Nacional.</t>
  </si>
  <si>
    <t>COOPERTEG</t>
  </si>
  <si>
    <t>PALESTRAS</t>
  </si>
  <si>
    <t xml:space="preserve">Relatório de Avaliação Institucional Sistema OCB/SESCOOP-GO </t>
  </si>
  <si>
    <t>Fevereiro</t>
  </si>
  <si>
    <t>MEMÓRIA DE CÁLCULO - ACOMPANHAMENTO DA META 2018</t>
  </si>
  <si>
    <t>MEMÓRIA DE CÁLCULO - ACOMPANHAMENTO DA META 2019</t>
  </si>
  <si>
    <t>COMEGO</t>
  </si>
  <si>
    <t>COOPERTRAGO</t>
  </si>
  <si>
    <t>CTBA</t>
  </si>
  <si>
    <t>COOPTRANSI</t>
  </si>
  <si>
    <t>BSCOOP</t>
  </si>
  <si>
    <t>COOPERNAV</t>
  </si>
  <si>
    <t>MÉDIA 2018</t>
  </si>
  <si>
    <t>Item 36</t>
  </si>
  <si>
    <t>Item 37</t>
  </si>
  <si>
    <t>Média</t>
  </si>
  <si>
    <t>Obs: Dados em branco, correspondem a resposta "Sem opinião" no questionário.</t>
  </si>
  <si>
    <t>Média aritmética das avaliações dos itens 36 e 37 da Pesquisa Institucional</t>
  </si>
  <si>
    <t xml:space="preserve"> Relatório de Avaliação Institucional Sistema OCB/SESCOOP-GO</t>
  </si>
  <si>
    <t>MÉDIA 2019</t>
  </si>
  <si>
    <t>Indicador acima da meta estabelecida. Não há necessidade de ação corretiva/melhoria.</t>
  </si>
  <si>
    <t>Número absoluto (varia de 1 = menos satisfeito a 10 = mais satisfeito)</t>
  </si>
  <si>
    <t>Item 9.b</t>
  </si>
  <si>
    <t>Item 9.i</t>
  </si>
  <si>
    <t>Item 9.q</t>
  </si>
  <si>
    <t>Percentual (Ponto forte = 2; Sem opinião = 1; Ponto Fraco = 0)</t>
  </si>
  <si>
    <t>Média ponderada das avaliações dos itens 9.b, 9.i e 9.q. da Pesquisa Institucional x 100</t>
  </si>
  <si>
    <t xml:space="preserve"> Relatório de Avaliação Institucional Sistema OCB/SESCOOP-GO </t>
  </si>
  <si>
    <t>Indicador dentro de meta estabelecida. Não há necessidade de ação corretiva/melhoria.</t>
  </si>
  <si>
    <t>Coop-Recicla</t>
  </si>
  <si>
    <t>Coopersaúde</t>
  </si>
  <si>
    <t>Cooperativa Coopertrab</t>
  </si>
  <si>
    <t>Cooperaraguaia</t>
  </si>
  <si>
    <t>Cooperativa Habrace</t>
  </si>
  <si>
    <t>Cooperlância</t>
  </si>
  <si>
    <t>Cooperativa Nova Imagem</t>
  </si>
  <si>
    <t>Codese (CRAS do Setor Real Conquista)</t>
  </si>
  <si>
    <t>Cooperativa ITACOOPER</t>
  </si>
  <si>
    <t>Cooperativa COOPERMILK</t>
  </si>
  <si>
    <t>Assoc. de Feirantes de Rio Verde</t>
  </si>
  <si>
    <t>IF GOIANO - (Rio Verde)</t>
  </si>
  <si>
    <t>Goiânia - Ministério da Agricultura</t>
  </si>
  <si>
    <t>Palestra - Codese</t>
  </si>
  <si>
    <t>Palestra - UEG Jaraguá</t>
  </si>
  <si>
    <t>Palestra - Sicoob Coopercred</t>
  </si>
  <si>
    <t>Somatório do número de pessoas atingidas em palestras institucionais, visitas técnicas, consultorias presenciais e assembleias da OCB-GO</t>
  </si>
  <si>
    <t>Análise de Documentos</t>
  </si>
  <si>
    <t>Apoio Logístico</t>
  </si>
  <si>
    <t>Consultoria Contábil</t>
  </si>
  <si>
    <t>Apoio Técnico no desenv. da Gestão da Coop.</t>
  </si>
  <si>
    <t xml:space="preserve">Consultoria Jurídica </t>
  </si>
  <si>
    <t>Consultoria Técnica</t>
  </si>
  <si>
    <t>Cooperativismo</t>
  </si>
  <si>
    <t>Programa de Visitas</t>
  </si>
  <si>
    <t>Indicador acima da meta estabelecida. Sem necessidade de estabelecimento de ação corretiva/melhoria.</t>
  </si>
  <si>
    <t>Nome evento (Local) -  Data de Realização - nº de pessoas</t>
  </si>
  <si>
    <t>Cronograma 2018</t>
  </si>
  <si>
    <t>Objetivo Estratégico</t>
  </si>
  <si>
    <t>Promover a cultura da cooperação e disseminar a doutrina, os valores e princípios do cooperativismo</t>
  </si>
  <si>
    <t>Indicador acima da meta estabelecida.</t>
  </si>
  <si>
    <t>Indicador abaixo da meta estabelecida. Não foi atingida a meta anual.</t>
  </si>
  <si>
    <t>Revisão do metódo de definição das metas referentes aos objetivos estratégicos, uma vez que não considera alterações de contexto.</t>
  </si>
  <si>
    <t>Comitê da Qualidade</t>
  </si>
  <si>
    <t>Em andamento</t>
  </si>
  <si>
    <t>Cronograma 2019</t>
  </si>
  <si>
    <t>Indicador abaixo da meta estabelecida. Necessidade de revisão da meta, uma vez que o público previsto para o ano de 2018 é menor que a meta estabelecida.</t>
  </si>
  <si>
    <t>Indicador acima de meta estabelecida, entretanto, meta anual não foi atingida.</t>
  </si>
  <si>
    <t xml:space="preserve">Indicador acima de meta estabelecida. </t>
  </si>
  <si>
    <t xml:space="preserve">Indicador abaixo da meta estabelecida, entretanto, resultado do anual foi maior que a meta. </t>
  </si>
  <si>
    <t>MEMÓRIA DE CÁLCULO - ACOMPANHAMENTO DA META 2018/2019</t>
  </si>
  <si>
    <t>Indicador acima de meta estabelecida.</t>
  </si>
  <si>
    <t>Indicador abaixo da meta estabelecida. Está prevista a realização de mais eventos no 2º semestre.</t>
  </si>
  <si>
    <t>Apoiar iniciativas voltadas para a saúde e segurança do trabalho e de qualidade de vida</t>
  </si>
  <si>
    <t>Indicador acima da meta estabelecida. Devido ao calendário da Copa do Mundo, o evento do Dia C foi realizado no 1º semestre.</t>
  </si>
  <si>
    <t>Indicador abaixo da meta estabelecida. Devido ao calendário da Copa do Mundo, o evento do Dia C foi realizado no 1º semestre. A meta prevista para o 2º semestre foi superada ainda no 1º semestre do ano.</t>
  </si>
  <si>
    <t>BORDANA</t>
  </si>
  <si>
    <t>COAPIL</t>
  </si>
  <si>
    <t>COCARI</t>
  </si>
  <si>
    <t>UNIMED CERRADO</t>
  </si>
  <si>
    <t>AVALIAÇÃO 
Monitoramento</t>
  </si>
  <si>
    <t>COOPMEGO</t>
  </si>
  <si>
    <t>SICOOB CREDIADAG</t>
  </si>
  <si>
    <t>SICOOB CREDISAÚDE</t>
  </si>
  <si>
    <t>UNIMED ANÁPOLIS</t>
  </si>
  <si>
    <t>COOPERTRAGO TRANSPORTES GTBA</t>
  </si>
  <si>
    <t xml:space="preserve">Orçamento alocado no Objetivo de gestão estratégica e padronizção dos processos  / Total do Orçamento da UE </t>
  </si>
  <si>
    <t>Valor alocado na gestão estratégica e padronização de processos, em relação ao orçamento previsto da UE.</t>
  </si>
  <si>
    <t>Percentual</t>
  </si>
  <si>
    <t>Valor alocado na comunicação, em relação ao orçamento previsto da UE</t>
  </si>
  <si>
    <t>Planejamento</t>
  </si>
  <si>
    <t>Ações:</t>
  </si>
  <si>
    <t>Recursos:</t>
  </si>
  <si>
    <t>Prazo:</t>
  </si>
  <si>
    <t>Avaliação de resultados:</t>
  </si>
  <si>
    <t>Análise Crítica pela Direção</t>
  </si>
  <si>
    <t>Observação:</t>
  </si>
  <si>
    <t>Desenvolvimento de sistematização das leis, projetos de lei e projetos públicos de interesse das cooperativas;
Análise das leis, projetos de lei e outras medidas do poder legislativo, avaliando seus benefícios e prejuízos em relação ao cooperativismo, mantendo permanente acompanhamento das mesmas; Avaliação dos projetos e programas de governo, analisando as oportunidades e/ou ameaças às cooperativas;
Articulação para estruturação da frente parlamentar estadual com objetivo de ter ação efetiva e suporte aos projetos e demandas de interesse das cooperativas.</t>
  </si>
  <si>
    <t xml:space="preserve">Apoio da OCB Nacional, valores disponibilizados anualmente conforme orçamento aprovado em Assembleia e analistas de cooperativismo </t>
  </si>
  <si>
    <t>Mapeamento dos parlamentares que possuem expressivo potencial de atuar em nome dos interesses do cooperativismo, tendo em vista sua influência política, cargos institucionais e relatoria de proposições de interesse do setor;
Busca por participação em conselhos, organizações consultivas do estado;
Busca por parcerias e convênios para desenvolvimento de ações de interesse do cooperativismo.</t>
  </si>
  <si>
    <t>Aumento do número de cooperativas filiadas;
Realização de convênio com a Junta Comercial do Estado de Goiás para prospecção das cooperativas lá registradas;
Divulgação à sociedade em geral sobre as consultorias fornecidas pela OCB-GO;
Participação no maior número possível de assembleias e/ou eventos das cooperativas;
Distribuição de material gráfico do cooperativismo, bem como realização de palestras sobre o setor e as entidades representativas;
Disseminação do cooperativismo em faculdades/universidades que possuem e que não possuem cooperativismo na grade curricular através de palestras e, se for o caso, distribuição de materiais de divulgação da Casa.</t>
  </si>
  <si>
    <t xml:space="preserve">Valores disponibilizados anualmente conforme orçamento aprovado em Assembleia e analistas de cooperativismo </t>
  </si>
  <si>
    <t xml:space="preserve">Dar agilidade na busca de informações sobre o cooperativismo goiano que a OCB-GO dispõe e dar transparência às informações;
Emissão de pareceres às cooperativas que apresentam dificuldades quanto aos aspectos contábeis, jurídicos e administrativos, assessorando-as em suas necessidades;
Promoção de reuniões in loco, nas cooperativas com maior grau de dificuldade contábil e societária;
Orientação à cooperativas em fase de constituição;
Realização de evento por ramo do cooperativismo, observando suas particularidades e tendências de mercado. </t>
  </si>
  <si>
    <t>Realização de treinamentos de cooperativismo basico e avançado, visando a disseminação da cultura e negocio;
Realização de ação de promoção social com objetivo de disseminara doutrina cooperativismo com participação dos cooperativistas do estado e da comunidade em geral;
Realização de evento para aproximadamente 500 pessoas, entre cooperativistas e comunidades em geral, a cada 2 anos;
Realização de curso de Formação de Multiplicadores em Cooperativismo;
Realizar evento de promoção social, voltado a mulheres cooperadas , empregadas da cooperativa e familiares de cooperados, visando o fortalecimento do cooperativismo na sua base: familia;
Fortalecimento da identidade textual e visual dos materiais produzidos pela OCB/SESCOOP-GO.</t>
  </si>
  <si>
    <t xml:space="preserve">Valores disponibilizados anualmente para a Proposta Orçamentária </t>
  </si>
  <si>
    <t>Realização de curso de especialização em cooperativismo - abordando temas diversos como: Gestão, Finanças e Controladoria, Direito, dentre outros;
Realização de evento de capacitação profissional voltado a dirigentes e lideranças cooperativistas com temas alternados de acordo com necessidades do mercado;
Realização de curso de Formação de Conselheiros Fiscais para capacitar os conselheiros das cooperativas em suas atividades;
Realização de curso de Formação de Conselheiros Administrativos para capacitar os conselheiros das cooperativas em suas atividades.</t>
  </si>
  <si>
    <t>Capacitar a equipe estrategica das cooperativas;
Realizar eventos de capacitação profissional nas cooperativas do Estado, visando a qualificação profissional dos empregados e cooperados das cooperativas goianas, por demanda;
Realização de evento de capacitação profissional voltado a secretárias de cooperativas com vistas ao melhoramento continuo do trabalho desse grupo de profissionais tão importantes ao cooperativismo;
Desenvolver e coordenar programas de formação na área de contabilidade de cooperativas, cuja área é carente de profissionais.</t>
  </si>
  <si>
    <t>Realização de evento de formação profissional e/ou promoção social, voltado a dirigentes cooperativistas,  a cada 2 anos;
Realizar eventos de profissionalização da governança corporativa, voltado a dirigentes cooperativistas, por demanda.</t>
  </si>
  <si>
    <t>Apresentar o Sistema GDA nos eventos do SESCOOP/GO, monitorar e solicitar a alimentação de dados no sistema;
Confecção de relatórios de análise econômico-financeiro;
Aplicação do relatório do PDGC (Programas de Desenvolvimento da Gestão das Cooperativas) para as cooperativas;
Treinamento sobre o MEG (Modelo de Excelência da Gestão) e orientações para confecção do plano de melhoria referente ao diagnóstico gerado pelo PDGC;
Confecção de relatórios do PAGC (Programa de Acompanhamento da Gestão Cooperativista) e demonstrar o resultado para cooperativa;</t>
  </si>
  <si>
    <t>Valores disponibilizados anualmente para a Proposta Orçamentária e Coordenador e Analistas de Monitoramento e Desenvolvimento de Cooperativas</t>
  </si>
  <si>
    <t>Realização de eventos de promoção social  nas sociedades cooperativas, visando saúde e a qualidade de vida dos empregados, cooperados, familiares e comunidade, por demanda;
Realização de cursos ligados a segurança do trabalho, por demanda.</t>
  </si>
  <si>
    <t>Manutenção das ações do Dia Cooperativo (Dia C).</t>
  </si>
  <si>
    <t>Manutenção do Sistema de Gestão da Qualidade;
Manutenção do Programa 8S;
Manutenção dos fluxos de trabalho atualizados.</t>
  </si>
  <si>
    <t>Valores disponibilizados anualmente para a Proposta Orçamentária e Analista de Operações - Processos</t>
  </si>
  <si>
    <t>Transparência para o colaborador quanto as regras de ascensão e política salarial da entidade, proporcionando uma sistemática que facilite revisões periódicas, permitindo à Administração adequar os cargos à evolução de sua estrutura organizacional e os salários à realidade;
Estabelecimento de funções de autoridade e responsabilidade, a fins de auxiliar a racionalização e simplificação do trabalho, reduzindo as queixas e a movimentação do pessoal, elevando o moral e melhorando as relações entre dirigentes e funcionários;
Contribuição para o desenvolvimento das pessoas na organização através da realização de Avaliação de Desempenho.</t>
  </si>
  <si>
    <t>Aumento da visibilidade do Sistema OCB/SESCOOP-GO e do cooperativismo no estado;
Disseminação, por meio de atividades culturais e/ou esportivas, da importância social e econômica do cooperativismo e suas entidades representativas em Goiás;
Aproximação às cooperativas do Sistema divulgando suas ações, atividades culturais, esportivas, capacitação e outras;
Exploração de um veículo de grande alcance ao público cooperativista para promover especialmente a interiorização regional das informações sobre o trabalho e a importância do movimento cooperativista de Goiás, suas cooperativas e suas entidades representativas;
Desenvolvimento de atividades para aumento do  nº  de cooperativas atendidas pelo SESCOOP/GO anualmente;
Criação de uma grade fixa de treinamentos no Sistema OCB/SESCOOP-GO;
Mapeamento de Demandas em Formação Profissional e definição de prioridades.</t>
  </si>
  <si>
    <t>Utilização de veículos de comunicação do Sistema definidos para alcance do público cooperativista e comunidade em geral;
Ampliação do conhecimento dos jornalistas sobre o trabalho realizado pelo Sistema OCB/SESCOOP-GO;
Integração e aproximação os comunicadores das cooperativas goianas ao Sistema OCB/SESCOOP-GO, através da realização de evento para comunicadores e jornalistas.</t>
  </si>
  <si>
    <t>Valor alocado na comunicação, em relação ao orçamento previsto UE.</t>
  </si>
  <si>
    <t xml:space="preserve">Total de recursos gastos em Comunicação / Total do Orçamento da UE </t>
  </si>
  <si>
    <t>OCB-GO</t>
  </si>
  <si>
    <t>TOTAL ORÇAMENTO</t>
  </si>
  <si>
    <t xml:space="preserve"> Relatório de Gestão 2018 e Relatório de Atividades 2018</t>
  </si>
  <si>
    <t>Indicador dentro do limite estabelecido. Polaridade "Quanto menor, melhor".</t>
  </si>
  <si>
    <t>Indicador dentro de meta estabelecida.</t>
  </si>
  <si>
    <t>TOTAL DO ORÇAMENTO</t>
  </si>
  <si>
    <t>Meta não atingida devido a redução do orçamento da instituição. Não haverá ação corretiva.</t>
  </si>
  <si>
    <t>Revisão da meta para 2019.</t>
  </si>
  <si>
    <t>Baixa demanda de palestras e participações em Assembleias.</t>
  </si>
  <si>
    <t>Entrar em contato com Entidades (Instituições de Ensino) parceiras para realização de palestras</t>
  </si>
  <si>
    <t>GCOOP</t>
  </si>
  <si>
    <t>Oferecer palestras à grupos interessados em constituir cooperativas</t>
  </si>
  <si>
    <t>Concluído</t>
  </si>
  <si>
    <t>Resultado do semestre compensou a meta não atendida no semestre anterior.</t>
  </si>
  <si>
    <t>Valor alocado na comunicação, em relação ao orçamento previsto da UE.</t>
  </si>
  <si>
    <t>Programa de ação referente ao período 2018-2019</t>
  </si>
  <si>
    <t>• A gerência finalística definirá com as UE os requisitos dos eventos voltados para a promoção da cultura da cooperação e disseminação da doutrina, valores e princípios do cooperativismo;
• Atentar para a fidedignidade dos dados cadastrais.
• Também devem ser considerados as participações em disciplinas de cooperativismo constantes em programas de outros objetivos estratégicos.</t>
  </si>
  <si>
    <t>Participação em disciplinas voltadas ao cooperativismo em programas (Formacoop, Curso de Multiplicadores e Programa de Secretárias)</t>
  </si>
  <si>
    <t xml:space="preserve">Número de oportunidades de rodadas de negócios, missões, visitas técnicas, feiras nacionais e internacionais, adesão ao Portal de Negócios e projetos aprovados pelo FCO  disponibilizados e/ou apoiados pela OCE </t>
  </si>
  <si>
    <t>Número de oportunidades de rodadas de negócios, missões, visitas técnicas e feiras nacionais e internacionais, adesão ao Portal de Negócios e projetos aprovados pelo FCO  disponibilizados e/ou apoiados pela OCB-GO</t>
  </si>
  <si>
    <t>Número de oportunidades de rodadas de negócios, missões, visitas técnicas, feiras nacionais e internacionais, adesão ao Portal de Negócios e projetos aprovados pelo FCO  disponibilizados e/ou apoiados pela OCB-GO</t>
  </si>
  <si>
    <t>Somatório do número de oportunidades de rodadas de negócios, missões, visitas técnicas, feiras nacionais e internacionais, adesão ao Portal de Negócios e projetos aprovados pelo FCO  disponibilizados e/ou apoiados pela OCB-GO</t>
  </si>
  <si>
    <t>Incentivo e fomento à participação de Cooperativas em iniciativas que contribuam para sua inserção em mercados, através da disponibilização de espaço em Portal de Negócios e apoio a aprovação em projetos pelo FCO.</t>
  </si>
  <si>
    <t>Valores disponibilizados anualmente conforme orçamento aprovado em Assembleia</t>
  </si>
  <si>
    <t xml:space="preserve">Análise Crítica pela Direção </t>
  </si>
  <si>
    <t>R4</t>
  </si>
  <si>
    <t>Revisão do indicador O1.</t>
  </si>
  <si>
    <t>Não houve atendimento da meta em 2018 e, para este objetivo estratégico em questão, houve redefinição do escopo do indicador para 2019, incluindo outras ações de apoio a inserção em mercados.</t>
  </si>
  <si>
    <t>Concluído.</t>
  </si>
  <si>
    <t>Meta</t>
  </si>
  <si>
    <t>Indicador abaixo da meta estabelecida. Há previsão de realização dos eventos no segundo semestre.</t>
  </si>
  <si>
    <t>Acompanhar realização dos eventos no segundo semestre.</t>
  </si>
  <si>
    <t>Antoniele / Gislaine</t>
  </si>
  <si>
    <t>Indicador dentro da meta estabelecida.</t>
  </si>
  <si>
    <t>Indicador acima da meta estabelecida</t>
  </si>
  <si>
    <t>•  Será desenvolvido instrumento específico para a apuração dos números;
• A OCB-GO deverá atentar para a atualização e disponibilização dos cadastros para a OCB Nacional, previamente à realização da pesquisa.
• A partir de 2019, foi definido que também serão considerados como ações de apoio a inserção ao mercado, a adesão ao Portal de Negócios e projetos aprovados pelo FCO.</t>
  </si>
  <si>
    <t>Indicador acima da meta estabelecida. Sem necessidade de ação corretiva/melhoria.</t>
  </si>
  <si>
    <t>Visita à Embaixada Índia - 04/02/2019 - 9 pessoas</t>
  </si>
  <si>
    <t>9 Projetos aprovados no Fomentar</t>
  </si>
  <si>
    <t>4 Projetos aprovados no Produzir</t>
  </si>
  <si>
    <t>SICREDI CELEIRO CENTRO OESTE</t>
  </si>
  <si>
    <t>BRASCOOP</t>
  </si>
  <si>
    <t>FEDERAÇÃO CENTRO BRASILEIRA</t>
  </si>
  <si>
    <t>COOPERTAG</t>
  </si>
  <si>
    <t>SICOOB ENGECRED-GO</t>
  </si>
  <si>
    <t>COOPERTAC-GO</t>
  </si>
  <si>
    <t>Catadores de Recicláveis / Costureiras</t>
  </si>
  <si>
    <t>AGO - COOPERLÂNCIA </t>
  </si>
  <si>
    <t>Consultoria Presencial</t>
  </si>
  <si>
    <t>Indicador acima da meta estabelecida. Meta anual superada.</t>
  </si>
  <si>
    <t>Revisão da meta conforme plano de trabalho de 2020.</t>
  </si>
  <si>
    <t>Antoniele</t>
  </si>
  <si>
    <t>Indicador abaixo da meta estabelecida. Projeto Sorriso teve execução abaixo do previsto devido a problemas.</t>
  </si>
  <si>
    <t>TOTVS</t>
  </si>
  <si>
    <t>AGROVALE</t>
  </si>
  <si>
    <t>COOPERAGRO</t>
  </si>
  <si>
    <t>COOPERBANA</t>
  </si>
  <si>
    <t>COOPERCAMPI</t>
  </si>
  <si>
    <t>COOPERQUALITY</t>
  </si>
  <si>
    <t>COOTEGO</t>
  </si>
  <si>
    <t>SICOOB CREDIGOIAS</t>
  </si>
  <si>
    <t>SICOOB CREDIJUR</t>
  </si>
  <si>
    <t>SICOOB CREDI-SGPA</t>
  </si>
  <si>
    <t>SICREDI SUDOESTE GO</t>
  </si>
  <si>
    <t>UNIMED GOIÂNIA</t>
  </si>
  <si>
    <t>SICOOB GOIÂNIA</t>
  </si>
  <si>
    <t>SICOOB UNISAÚDE GOIÁS</t>
  </si>
  <si>
    <t>UNIMED ANÁPOLIS</t>
  </si>
  <si>
    <t>UNIODONTO GOIÂNIA</t>
  </si>
  <si>
    <t>COOPRENGO</t>
  </si>
  <si>
    <t>COOPRALTHO</t>
  </si>
  <si>
    <t>UNIMED REGIONAL SUL GOIÁS</t>
  </si>
  <si>
    <t>LACTUS</t>
  </si>
  <si>
    <t>CRESOL</t>
  </si>
  <si>
    <t>COOMAJU</t>
  </si>
  <si>
    <t xml:space="preserve"> Constituição - COOPERLÁTEX</t>
  </si>
  <si>
    <t>Faculdade Aphonsiano</t>
  </si>
  <si>
    <t>IF Goiano - Campos Belos</t>
  </si>
  <si>
    <t>Caravana do Empreendedor - Itaguari</t>
  </si>
  <si>
    <t>Meta anual atingida no primeiro semestre. Sem necessidade de ação corretiva/melhoria.</t>
  </si>
  <si>
    <t>COMAI</t>
  </si>
  <si>
    <t>CAPAL</t>
  </si>
  <si>
    <t>SICOOB UNICENTRO NORTE GOIANO</t>
  </si>
  <si>
    <t>Análise de Documentos (8-a)</t>
  </si>
  <si>
    <t>Apoio Logístico (8-b)</t>
  </si>
  <si>
    <t>Apoio Técnico no desenv. da Gestão da Coop. (8-c)</t>
  </si>
  <si>
    <t>Consultoria Contábil (8-d)</t>
  </si>
  <si>
    <t>Consultoria Jurídica (8-e)</t>
  </si>
  <si>
    <t>Consultoria Técnica (8-f)</t>
  </si>
  <si>
    <t>Cooperativismo (8-g)</t>
  </si>
  <si>
    <t>Programa de Visitas (8-h)</t>
  </si>
  <si>
    <t>Ações</t>
  </si>
  <si>
    <t xml:space="preserve">Visita à Embaixada Índia 
9 Projetos aprovados no Fomentar
4 Projetos aprovados no Produzir
</t>
  </si>
  <si>
    <t>- Instalação oficial da FRENCOOP Goiás
- Assinatura de termo de compromisso de oficialização do vogal da Juceg
- Assinatura de protocolo de intenções entre Sistema OCB/SESCOOP-GO, Amma, Ministério Público de Goiás, Senai Goiás e UFG para desenvolvimento de cooperativas de reciclagem
- Assinatura de termo de cooperação com a Secretaria de Estado de Desenvolvimento e Inovação (Sedi)</t>
  </si>
  <si>
    <t>- Participação em 2 assembleias
- Realização de palestras em 2 faculdades/universidades;
- Assinatura de termo de compromisso de oficialização do vogal da Juceg;
- Realização de evento 1º Encontro de Empreendedorismo das Cooperativas de Reciclagem;
- Realização de evento Contribuição do Cooperativismo para o Crescimento das Cidades</t>
  </si>
  <si>
    <t>- Realização de evento 1º Encontro de Empreendedorismo das Cooperativas de Reciclagem
- Realização do 3º Encontro do Ramo Agropecuário
- Realização do 5º Encontro do Ramo Transporte
- Realização do 3º Encontro do Ramo Saúde
- Publicaçao de 418 notícias no site Goiás Cooperativo
- Realização de 392 atendimentos ao público externo sobre diversos assuntos/aspectos
- Realização de 61 atendimentos à cooperativas em fase de constituição</t>
  </si>
  <si>
    <t>- Realização de evento Contribuição do Cooperativismo para o Crescimento das Cidades
- Realização de evento Os Caminhos da Reforma Tributária
- Apresentação de pautas do cooperativismo à Frencoop Goiás</t>
  </si>
  <si>
    <t>Plano de Ação:</t>
  </si>
  <si>
    <t>Indicador abaixo da meta estabelecida. Devido a mudança do Conselho de Administração da entidade, foi reprogramado para 2020 o evento "Seminário Estadual de Cooperativismo", em que estava previsto a participação de 500 pessoas. Resultando, neste caso, no não alcance da meta.</t>
  </si>
  <si>
    <t>Realização de evento para promoção do cooperativismo "1º SOMOSCOOP Goiás Cooperativo"</t>
  </si>
  <si>
    <t>Gislaine</t>
  </si>
  <si>
    <t>Acompanhamento 2019</t>
  </si>
  <si>
    <t>- Realização do DIA C 2019</t>
  </si>
  <si>
    <t>- Realização de 83 ações descentralizadas voltadas para saúde e segurança do trabalho</t>
  </si>
  <si>
    <t>- Realização de curso Curso PDGC - Atualização do Ciclo 2019
- Confecção de 17 relatórios GDA
- Confecção de 34 relatórios PDGC
- Confecção de 52 relatórios PAGC</t>
  </si>
  <si>
    <t>- Não houveram demandas de cooperativas para este objetivo estratégico</t>
  </si>
  <si>
    <t>Indicador abaixo da meta estabelecida. Não houveram demandas de cooperativas para este objetivo estratégico.</t>
  </si>
  <si>
    <t>- Realização de evento Curso de Formação de Secretariado Cooperativista
- Realização de evento Curso eSocial
- Realização de evento Curso de Tributação Federal e Obrigações Acessórias para Cooperativas
- Realização de evento Curso de Encerramento de Balanço e Prestação de Contas
- Realização de 441 ações descentralizadas referentes a este objetivo estratégico</t>
  </si>
  <si>
    <t>- Realização de evento Programa de Desenvolvimento de Líderes Cooperativistas 2019 
- Realização de evento Programa de Formação de Conselheiros Cooperativistas - Administrativo e Fiscal
- Realização de evento Programa de Formação de Conselheiros de Cooperativas de Crédito
- Realização 33 ações descentralizadas para este objetivos estratégico</t>
  </si>
  <si>
    <t>- Realização de 39 ações descentralizadas voltadas para este objetivo estratégico</t>
  </si>
  <si>
    <t>- Realização de 1 auditoria externa
- Realização de 1 auditoria interna
- Realização de 1 auditoria do Programa 8S
- Realização de 1 reunião de análise crítica pela direção</t>
  </si>
  <si>
    <t>- Reaprovação de Plano de Cargos, Carreiras e Salários
- Manutenção da Política de Gestão de Pessoas</t>
  </si>
  <si>
    <t>- Realização do evento "Seminário Definindo Novas Diretrizes e Novos Rumos do Sistema OCB/SESCOOP-GO"
- Distribuição e divulgação de Catálogo de Treinamentos</t>
  </si>
  <si>
    <t>- Publicação de 53 edições do Boletim Goiás Cooperativo
- Veiculação de 418 notícias no site Goiás Cooperativo
- Publicação de 6 Revistas Goiás Cooperativo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</si>
</sst>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$&quot;* #,##0_-;\-&quot;R$&quot;* #,##0_-;_-&quot;R$&quot;* &quot;-&quot;_-;_-@_-"/>
    <numFmt numFmtId="43" formatCode="_-* #,##0.00_-;\-* #,##0.00_-;_-* &quot;-&quot;??_-;_-@_-"/>
    <numFmt numFmtId="164" formatCode="0.0"/>
    <numFmt numFmtId="165" formatCode="0.0%"/>
  </numFmts>
  <fonts count="39" x14ac:knownFonts="1">
    <font>
      <sz val="9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22"/>
      <color theme="1"/>
      <name val="Calibri Light"/>
      <family val="2"/>
    </font>
    <font>
      <sz val="22"/>
      <name val="Calibri Light"/>
      <family val="2"/>
    </font>
    <font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9"/>
      <color theme="10"/>
      <name val="Arial"/>
      <family val="2"/>
    </font>
    <font>
      <b/>
      <sz val="10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i/>
      <sz val="8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/>
      </right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1499374370555742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1499374370555742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1499374370555742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4.9989318521683403E-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4.9989318521683403E-2"/>
      </top>
      <bottom style="thin">
        <color theme="0" tint="-0.14993743705557422"/>
      </bottom>
      <diagonal/>
    </border>
    <border>
      <left/>
      <right/>
      <top style="thin">
        <color theme="0" tint="-4.9989318521683403E-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4.9989318521683403E-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</borders>
  <cellStyleXfs count="7">
    <xf numFmtId="0" fontId="0" fillId="0" borderId="0"/>
    <xf numFmtId="0" fontId="3" fillId="0" borderId="0"/>
    <xf numFmtId="0" fontId="2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</cellStyleXfs>
  <cellXfs count="837">
    <xf numFmtId="0" fontId="0" fillId="0" borderId="0" xfId="0"/>
    <xf numFmtId="0" fontId="7" fillId="3" borderId="0" xfId="1" applyFont="1" applyFill="1"/>
    <xf numFmtId="0" fontId="3" fillId="3" borderId="0" xfId="1" applyFill="1"/>
    <xf numFmtId="0" fontId="8" fillId="3" borderId="0" xfId="1" applyFont="1" applyFill="1" applyAlignment="1">
      <alignment horizontal="center" vertical="center"/>
    </xf>
    <xf numFmtId="0" fontId="7" fillId="3" borderId="3" xfId="1" applyFont="1" applyFill="1" applyBorder="1"/>
    <xf numFmtId="0" fontId="3" fillId="3" borderId="2" xfId="1" applyFont="1" applyFill="1" applyBorder="1" applyAlignment="1">
      <alignment vertical="center"/>
    </xf>
    <xf numFmtId="0" fontId="7" fillId="0" borderId="0" xfId="1" applyFont="1"/>
    <xf numFmtId="0" fontId="7" fillId="0" borderId="0" xfId="1" applyFont="1" applyFill="1"/>
    <xf numFmtId="0" fontId="6" fillId="3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9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21" fillId="4" borderId="16" xfId="2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21" fillId="10" borderId="16" xfId="2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9" borderId="16" xfId="2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26" fillId="3" borderId="0" xfId="3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3" fontId="6" fillId="2" borderId="15" xfId="3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 wrapText="1"/>
    </xf>
    <xf numFmtId="9" fontId="6" fillId="2" borderId="15" xfId="4" applyFont="1" applyFill="1" applyBorder="1" applyAlignment="1">
      <alignment horizontal="center" vertical="center" wrapText="1"/>
    </xf>
    <xf numFmtId="9" fontId="6" fillId="3" borderId="15" xfId="4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3" fillId="3" borderId="49" xfId="0" applyFont="1" applyFill="1" applyBorder="1" applyAlignment="1">
      <alignment horizontal="right" vertical="center" wrapText="1"/>
    </xf>
    <xf numFmtId="0" fontId="26" fillId="3" borderId="49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right" vertical="center" wrapText="1"/>
    </xf>
    <xf numFmtId="0" fontId="13" fillId="3" borderId="53" xfId="0" applyFont="1" applyFill="1" applyBorder="1" applyAlignment="1">
      <alignment horizontal="right" vertical="center" wrapText="1"/>
    </xf>
    <xf numFmtId="0" fontId="26" fillId="3" borderId="53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vertical="center" wrapText="1"/>
    </xf>
    <xf numFmtId="0" fontId="11" fillId="11" borderId="34" xfId="0" applyFont="1" applyFill="1" applyBorder="1" applyAlignment="1">
      <alignment vertical="center" wrapText="1"/>
    </xf>
    <xf numFmtId="3" fontId="14" fillId="0" borderId="0" xfId="0" applyNumberFormat="1" applyFont="1" applyAlignment="1">
      <alignment horizontal="center" vertical="center"/>
    </xf>
    <xf numFmtId="0" fontId="31" fillId="12" borderId="2" xfId="0" applyFont="1" applyFill="1" applyBorder="1" applyAlignment="1">
      <alignment vertical="center" wrapText="1"/>
    </xf>
    <xf numFmtId="0" fontId="31" fillId="12" borderId="34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vertical="center"/>
    </xf>
    <xf numFmtId="0" fontId="6" fillId="0" borderId="8" xfId="0" applyFont="1" applyBorder="1" applyAlignment="1"/>
    <xf numFmtId="0" fontId="32" fillId="0" borderId="0" xfId="0" applyFont="1" applyAlignment="1">
      <alignment horizontal="left" vertical="center"/>
    </xf>
    <xf numFmtId="0" fontId="6" fillId="3" borderId="16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49" fontId="11" fillId="10" borderId="16" xfId="2" applyNumberFormat="1" applyFont="1" applyFill="1" applyBorder="1" applyAlignment="1">
      <alignment horizontal="center" vertical="center" wrapText="1"/>
    </xf>
    <xf numFmtId="0" fontId="35" fillId="19" borderId="16" xfId="2" applyFont="1" applyFill="1" applyBorder="1" applyAlignment="1">
      <alignment horizontal="center" vertical="center" wrapText="1"/>
    </xf>
    <xf numFmtId="49" fontId="11" fillId="9" borderId="16" xfId="2" applyNumberFormat="1" applyFont="1" applyFill="1" applyBorder="1" applyAlignment="1">
      <alignment horizontal="center" vertical="center" wrapText="1"/>
    </xf>
    <xf numFmtId="49" fontId="31" fillId="18" borderId="16" xfId="2" applyNumberFormat="1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vertical="center" wrapText="1"/>
    </xf>
    <xf numFmtId="0" fontId="11" fillId="10" borderId="17" xfId="0" applyFont="1" applyFill="1" applyBorder="1" applyAlignment="1">
      <alignment vertical="center" wrapText="1"/>
    </xf>
    <xf numFmtId="0" fontId="11" fillId="10" borderId="20" xfId="0" applyFont="1" applyFill="1" applyBorder="1" applyAlignment="1">
      <alignment vertical="center" wrapText="1"/>
    </xf>
    <xf numFmtId="0" fontId="11" fillId="10" borderId="2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left" vertical="top" wrapText="1"/>
    </xf>
    <xf numFmtId="0" fontId="14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11" fillId="9" borderId="23" xfId="0" applyFont="1" applyFill="1" applyBorder="1" applyAlignment="1">
      <alignment horizontal="left" vertical="center"/>
    </xf>
    <xf numFmtId="0" fontId="0" fillId="0" borderId="0" xfId="0" applyFill="1"/>
    <xf numFmtId="49" fontId="14" fillId="3" borderId="34" xfId="0" applyNumberFormat="1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49" fontId="14" fillId="3" borderId="8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26" fillId="3" borderId="0" xfId="3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center" vertical="center" wrapText="1"/>
    </xf>
    <xf numFmtId="42" fontId="6" fillId="2" borderId="15" xfId="4" applyNumberFormat="1" applyFont="1" applyFill="1" applyBorder="1" applyAlignment="1">
      <alignment horizontal="center" vertical="center" wrapText="1"/>
    </xf>
    <xf numFmtId="42" fontId="6" fillId="3" borderId="15" xfId="4" applyNumberFormat="1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1" fillId="8" borderId="13" xfId="0" applyFont="1" applyFill="1" applyBorder="1" applyAlignment="1">
      <alignment vertical="center"/>
    </xf>
    <xf numFmtId="0" fontId="11" fillId="5" borderId="16" xfId="0" applyFont="1" applyFill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left" vertical="center"/>
    </xf>
    <xf numFmtId="0" fontId="11" fillId="10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14" fillId="0" borderId="2" xfId="3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4" fillId="3" borderId="3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 textRotation="90"/>
    </xf>
    <xf numFmtId="0" fontId="14" fillId="3" borderId="8" xfId="0" applyFont="1" applyFill="1" applyBorder="1" applyAlignment="1">
      <alignment vertical="center" textRotation="90"/>
    </xf>
    <xf numFmtId="1" fontId="26" fillId="2" borderId="2" xfId="0" applyNumberFormat="1" applyFont="1" applyFill="1" applyBorder="1" applyAlignment="1">
      <alignment horizontal="center" vertical="center"/>
    </xf>
    <xf numFmtId="1" fontId="14" fillId="0" borderId="3" xfId="3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32" fillId="3" borderId="0" xfId="0" applyFont="1" applyFill="1" applyBorder="1" applyAlignment="1">
      <alignment vertical="center" textRotation="90"/>
    </xf>
    <xf numFmtId="49" fontId="32" fillId="0" borderId="3" xfId="0" applyNumberFormat="1" applyFont="1" applyFill="1" applyBorder="1" applyAlignment="1">
      <alignment horizontal="left" vertical="center"/>
    </xf>
    <xf numFmtId="49" fontId="32" fillId="3" borderId="3" xfId="0" applyNumberFormat="1" applyFont="1" applyFill="1" applyBorder="1" applyAlignment="1">
      <alignment vertical="center"/>
    </xf>
    <xf numFmtId="49" fontId="32" fillId="3" borderId="2" xfId="0" applyNumberFormat="1" applyFont="1" applyFill="1" applyBorder="1" applyAlignment="1">
      <alignment vertical="center"/>
    </xf>
    <xf numFmtId="1" fontId="32" fillId="0" borderId="2" xfId="3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9" borderId="23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8" borderId="16" xfId="0" applyFont="1" applyFill="1" applyBorder="1" applyAlignment="1">
      <alignment horizontal="center" vertical="center"/>
    </xf>
    <xf numFmtId="0" fontId="26" fillId="3" borderId="0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 wrapText="1"/>
    </xf>
    <xf numFmtId="10" fontId="6" fillId="2" borderId="15" xfId="4" applyNumberFormat="1" applyFont="1" applyFill="1" applyBorder="1" applyAlignment="1">
      <alignment horizontal="center" vertical="center" wrapText="1"/>
    </xf>
    <xf numFmtId="165" fontId="6" fillId="3" borderId="15" xfId="4" applyNumberFormat="1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49" fontId="14" fillId="0" borderId="0" xfId="5" applyNumberFormat="1" applyFont="1" applyAlignment="1">
      <alignment horizontal="center" vertical="center"/>
    </xf>
    <xf numFmtId="0" fontId="14" fillId="0" borderId="0" xfId="5" applyFont="1" applyAlignment="1">
      <alignment horizontal="left" vertical="center"/>
    </xf>
    <xf numFmtId="0" fontId="15" fillId="0" borderId="0" xfId="5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0" fontId="11" fillId="4" borderId="15" xfId="5" applyFont="1" applyFill="1" applyBorder="1" applyAlignment="1">
      <alignment horizontal="center" vertical="center" wrapText="1"/>
    </xf>
    <xf numFmtId="0" fontId="11" fillId="5" borderId="15" xfId="5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6" fillId="2" borderId="16" xfId="5" applyFont="1" applyFill="1" applyBorder="1" applyAlignment="1">
      <alignment horizontal="center" vertical="center" wrapText="1"/>
    </xf>
    <xf numFmtId="0" fontId="6" fillId="2" borderId="15" xfId="5" applyFont="1" applyFill="1" applyBorder="1" applyAlignment="1">
      <alignment horizontal="center" vertical="center" wrapText="1"/>
    </xf>
    <xf numFmtId="1" fontId="6" fillId="2" borderId="15" xfId="5" applyNumberFormat="1" applyFont="1" applyFill="1" applyBorder="1" applyAlignment="1">
      <alignment horizontal="center" vertical="center" wrapText="1"/>
    </xf>
    <xf numFmtId="0" fontId="6" fillId="3" borderId="16" xfId="5" applyFont="1" applyFill="1" applyBorder="1" applyAlignment="1">
      <alignment horizontal="center" vertical="center" wrapText="1"/>
    </xf>
    <xf numFmtId="164" fontId="6" fillId="3" borderId="15" xfId="5" applyNumberFormat="1" applyFont="1" applyFill="1" applyBorder="1" applyAlignment="1">
      <alignment horizontal="center" vertical="center" wrapText="1"/>
    </xf>
    <xf numFmtId="164" fontId="6" fillId="2" borderId="15" xfId="5" applyNumberFormat="1" applyFont="1" applyFill="1" applyBorder="1" applyAlignment="1">
      <alignment horizontal="center" vertical="center" wrapText="1"/>
    </xf>
    <xf numFmtId="0" fontId="6" fillId="3" borderId="15" xfId="5" applyFont="1" applyFill="1" applyBorder="1" applyAlignment="1">
      <alignment horizontal="center" vertical="center" wrapText="1"/>
    </xf>
    <xf numFmtId="1" fontId="6" fillId="3" borderId="15" xfId="5" applyNumberFormat="1" applyFont="1" applyFill="1" applyBorder="1" applyAlignment="1">
      <alignment horizontal="center" vertical="center" wrapText="1"/>
    </xf>
    <xf numFmtId="0" fontId="11" fillId="11" borderId="15" xfId="5" applyFont="1" applyFill="1" applyBorder="1" applyAlignment="1">
      <alignment horizontal="center" vertical="center" wrapText="1"/>
    </xf>
    <xf numFmtId="0" fontId="11" fillId="10" borderId="15" xfId="5" applyFont="1" applyFill="1" applyBorder="1" applyAlignment="1">
      <alignment horizontal="center" vertical="center" wrapText="1"/>
    </xf>
    <xf numFmtId="3" fontId="6" fillId="2" borderId="15" xfId="5" applyNumberFormat="1" applyFont="1" applyFill="1" applyBorder="1" applyAlignment="1">
      <alignment horizontal="center" vertical="center" wrapText="1"/>
    </xf>
    <xf numFmtId="9" fontId="6" fillId="2" borderId="15" xfId="6" applyFont="1" applyFill="1" applyBorder="1" applyAlignment="1">
      <alignment horizontal="center" vertical="center" wrapText="1"/>
    </xf>
    <xf numFmtId="3" fontId="6" fillId="3" borderId="15" xfId="5" applyNumberFormat="1" applyFont="1" applyFill="1" applyBorder="1" applyAlignment="1">
      <alignment horizontal="center" vertical="center" wrapText="1"/>
    </xf>
    <xf numFmtId="0" fontId="11" fillId="8" borderId="15" xfId="5" applyFont="1" applyFill="1" applyBorder="1" applyAlignment="1">
      <alignment horizontal="center" vertical="center" wrapText="1"/>
    </xf>
    <xf numFmtId="0" fontId="11" fillId="9" borderId="15" xfId="5" applyFont="1" applyFill="1" applyBorder="1" applyAlignment="1">
      <alignment horizontal="center" vertical="center" wrapText="1"/>
    </xf>
    <xf numFmtId="42" fontId="6" fillId="2" borderId="15" xfId="6" applyNumberFormat="1" applyFont="1" applyFill="1" applyBorder="1" applyAlignment="1">
      <alignment horizontal="center" vertical="center" wrapText="1"/>
    </xf>
    <xf numFmtId="9" fontId="6" fillId="3" borderId="15" xfId="6" applyFont="1" applyFill="1" applyBorder="1" applyAlignment="1">
      <alignment horizontal="center" vertical="center" wrapText="1"/>
    </xf>
    <xf numFmtId="42" fontId="6" fillId="3" borderId="15" xfId="5" applyNumberFormat="1" applyFont="1" applyFill="1" applyBorder="1" applyAlignment="1">
      <alignment horizontal="center" vertical="center" wrapText="1"/>
    </xf>
    <xf numFmtId="42" fontId="6" fillId="3" borderId="15" xfId="6" applyNumberFormat="1" applyFont="1" applyFill="1" applyBorder="1" applyAlignment="1">
      <alignment horizontal="center" vertical="center" wrapText="1"/>
    </xf>
    <xf numFmtId="0" fontId="13" fillId="0" borderId="0" xfId="5" applyFont="1" applyAlignment="1">
      <alignment horizontal="left" vertical="center"/>
    </xf>
    <xf numFmtId="10" fontId="6" fillId="3" borderId="15" xfId="4" applyNumberFormat="1" applyFont="1" applyFill="1" applyBorder="1" applyAlignment="1">
      <alignment horizontal="center" vertical="center" wrapText="1"/>
    </xf>
    <xf numFmtId="9" fontId="6" fillId="2" borderId="15" xfId="4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9" fontId="14" fillId="2" borderId="23" xfId="4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10" borderId="1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14" fontId="10" fillId="3" borderId="5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14" fontId="10" fillId="0" borderId="9" xfId="1" applyNumberFormat="1" applyFont="1" applyFill="1" applyBorder="1" applyAlignment="1">
      <alignment horizontal="center" vertical="center"/>
    </xf>
    <xf numFmtId="14" fontId="10" fillId="0" borderId="3" xfId="1" applyNumberFormat="1" applyFont="1" applyFill="1" applyBorder="1" applyAlignment="1">
      <alignment horizontal="center" vertical="center"/>
    </xf>
    <xf numFmtId="14" fontId="10" fillId="0" borderId="10" xfId="1" applyNumberFormat="1" applyFont="1" applyFill="1" applyBorder="1" applyAlignment="1">
      <alignment horizontal="center" vertical="center"/>
    </xf>
    <xf numFmtId="14" fontId="10" fillId="0" borderId="6" xfId="1" applyNumberFormat="1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14" fontId="10" fillId="0" borderId="11" xfId="1" applyNumberFormat="1" applyFont="1" applyFill="1" applyBorder="1" applyAlignment="1">
      <alignment horizontal="center" vertical="center"/>
    </xf>
    <xf numFmtId="14" fontId="10" fillId="0" borderId="7" xfId="1" applyNumberFormat="1" applyFont="1" applyFill="1" applyBorder="1" applyAlignment="1">
      <alignment horizontal="center" vertical="center"/>
    </xf>
    <xf numFmtId="14" fontId="10" fillId="0" borderId="8" xfId="1" applyNumberFormat="1" applyFont="1" applyFill="1" applyBorder="1" applyAlignment="1">
      <alignment horizontal="center" vertical="center"/>
    </xf>
    <xf numFmtId="14" fontId="10" fillId="0" borderId="12" xfId="1" applyNumberFormat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5" fillId="0" borderId="5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3" xfId="5" applyFont="1" applyBorder="1" applyAlignment="1">
      <alignment horizontal="center" vertical="center" wrapText="1"/>
    </xf>
    <xf numFmtId="0" fontId="16" fillId="0" borderId="10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 vertical="center" wrapText="1"/>
    </xf>
    <xf numFmtId="0" fontId="16" fillId="0" borderId="11" xfId="5" applyFont="1" applyBorder="1" applyAlignment="1">
      <alignment horizontal="center" vertical="center" wrapText="1"/>
    </xf>
    <xf numFmtId="0" fontId="16" fillId="0" borderId="7" xfId="5" applyFont="1" applyBorder="1" applyAlignment="1">
      <alignment horizontal="center" vertical="center" wrapText="1"/>
    </xf>
    <xf numFmtId="0" fontId="16" fillId="0" borderId="8" xfId="5" applyFont="1" applyBorder="1" applyAlignment="1">
      <alignment horizontal="center" vertical="center" wrapText="1"/>
    </xf>
    <xf numFmtId="0" fontId="16" fillId="0" borderId="12" xfId="5" applyFont="1" applyBorder="1" applyAlignment="1">
      <alignment horizontal="center" vertical="center" wrapText="1"/>
    </xf>
    <xf numFmtId="0" fontId="11" fillId="4" borderId="16" xfId="5" applyFont="1" applyFill="1" applyBorder="1" applyAlignment="1">
      <alignment horizontal="center" vertical="center" wrapText="1"/>
    </xf>
    <xf numFmtId="0" fontId="11" fillId="5" borderId="18" xfId="5" applyFont="1" applyFill="1" applyBorder="1" applyAlignment="1">
      <alignment horizontal="center" vertical="center" wrapText="1"/>
    </xf>
    <xf numFmtId="0" fontId="11" fillId="5" borderId="17" xfId="5" applyFont="1" applyFill="1" applyBorder="1" applyAlignment="1">
      <alignment horizontal="center" vertical="center" wrapText="1"/>
    </xf>
    <xf numFmtId="0" fontId="11" fillId="5" borderId="19" xfId="5" applyFont="1" applyFill="1" applyBorder="1" applyAlignment="1">
      <alignment horizontal="center" vertical="center" wrapText="1"/>
    </xf>
    <xf numFmtId="0" fontId="11" fillId="5" borderId="20" xfId="5" applyFont="1" applyFill="1" applyBorder="1" applyAlignment="1">
      <alignment horizontal="center" vertical="center" wrapText="1"/>
    </xf>
    <xf numFmtId="0" fontId="11" fillId="5" borderId="21" xfId="5" applyFont="1" applyFill="1" applyBorder="1" applyAlignment="1">
      <alignment horizontal="center" vertical="center" wrapText="1"/>
    </xf>
    <xf numFmtId="0" fontId="11" fillId="5" borderId="22" xfId="5" applyFont="1" applyFill="1" applyBorder="1" applyAlignment="1">
      <alignment horizontal="center" vertical="center" wrapText="1"/>
    </xf>
    <xf numFmtId="0" fontId="11" fillId="5" borderId="23" xfId="5" applyFont="1" applyFill="1" applyBorder="1" applyAlignment="1">
      <alignment horizontal="center" vertical="center" wrapText="1"/>
    </xf>
    <xf numFmtId="0" fontId="11" fillId="5" borderId="24" xfId="5" applyFont="1" applyFill="1" applyBorder="1" applyAlignment="1">
      <alignment horizontal="center" vertical="center" wrapText="1"/>
    </xf>
    <xf numFmtId="0" fontId="11" fillId="5" borderId="13" xfId="5" applyFont="1" applyFill="1" applyBorder="1" applyAlignment="1">
      <alignment horizontal="center" vertical="center" wrapText="1"/>
    </xf>
    <xf numFmtId="0" fontId="11" fillId="5" borderId="14" xfId="5" applyFont="1" applyFill="1" applyBorder="1" applyAlignment="1">
      <alignment horizontal="center" vertical="center" wrapText="1"/>
    </xf>
    <xf numFmtId="0" fontId="6" fillId="2" borderId="16" xfId="5" applyFont="1" applyFill="1" applyBorder="1" applyAlignment="1">
      <alignment vertical="center" wrapText="1"/>
    </xf>
    <xf numFmtId="0" fontId="6" fillId="2" borderId="13" xfId="5" applyFont="1" applyFill="1" applyBorder="1" applyAlignment="1">
      <alignment horizontal="left" vertical="center" wrapText="1"/>
    </xf>
    <xf numFmtId="0" fontId="6" fillId="2" borderId="14" xfId="5" applyFont="1" applyFill="1" applyBorder="1" applyAlignment="1">
      <alignment horizontal="left" vertical="center" wrapText="1"/>
    </xf>
    <xf numFmtId="0" fontId="6" fillId="2" borderId="15" xfId="5" applyFont="1" applyFill="1" applyBorder="1" applyAlignment="1">
      <alignment horizontal="left" vertical="center" wrapText="1"/>
    </xf>
    <xf numFmtId="0" fontId="6" fillId="3" borderId="16" xfId="5" applyFont="1" applyFill="1" applyBorder="1" applyAlignment="1">
      <alignment horizontal="left" vertical="center" wrapText="1"/>
    </xf>
    <xf numFmtId="0" fontId="6" fillId="3" borderId="13" xfId="5" applyFont="1" applyFill="1" applyBorder="1" applyAlignment="1">
      <alignment horizontal="left" vertical="center" wrapText="1"/>
    </xf>
    <xf numFmtId="0" fontId="6" fillId="3" borderId="14" xfId="5" applyFont="1" applyFill="1" applyBorder="1" applyAlignment="1">
      <alignment horizontal="left" vertical="center" wrapText="1"/>
    </xf>
    <xf numFmtId="0" fontId="6" fillId="3" borderId="15" xfId="5" applyFont="1" applyFill="1" applyBorder="1" applyAlignment="1">
      <alignment horizontal="left" vertical="center" wrapText="1"/>
    </xf>
    <xf numFmtId="0" fontId="11" fillId="10" borderId="18" xfId="5" applyFont="1" applyFill="1" applyBorder="1" applyAlignment="1">
      <alignment horizontal="center" vertical="center" wrapText="1"/>
    </xf>
    <xf numFmtId="0" fontId="11" fillId="10" borderId="17" xfId="5" applyFont="1" applyFill="1" applyBorder="1" applyAlignment="1">
      <alignment horizontal="center" vertical="center" wrapText="1"/>
    </xf>
    <xf numFmtId="0" fontId="11" fillId="10" borderId="19" xfId="5" applyFont="1" applyFill="1" applyBorder="1" applyAlignment="1">
      <alignment horizontal="center" vertical="center" wrapText="1"/>
    </xf>
    <xf numFmtId="0" fontId="11" fillId="10" borderId="20" xfId="5" applyFont="1" applyFill="1" applyBorder="1" applyAlignment="1">
      <alignment horizontal="center" vertical="center" wrapText="1"/>
    </xf>
    <xf numFmtId="0" fontId="11" fillId="10" borderId="21" xfId="5" applyFont="1" applyFill="1" applyBorder="1" applyAlignment="1">
      <alignment horizontal="center" vertical="center" wrapText="1"/>
    </xf>
    <xf numFmtId="0" fontId="11" fillId="10" borderId="22" xfId="5" applyFont="1" applyFill="1" applyBorder="1" applyAlignment="1">
      <alignment horizontal="center" vertical="center" wrapText="1"/>
    </xf>
    <xf numFmtId="0" fontId="11" fillId="10" borderId="23" xfId="5" applyFont="1" applyFill="1" applyBorder="1" applyAlignment="1">
      <alignment horizontal="center" vertical="center" wrapText="1"/>
    </xf>
    <xf numFmtId="0" fontId="11" fillId="10" borderId="24" xfId="5" applyFont="1" applyFill="1" applyBorder="1" applyAlignment="1">
      <alignment horizontal="center" vertical="center" wrapText="1"/>
    </xf>
    <xf numFmtId="0" fontId="11" fillId="10" borderId="13" xfId="5" applyFont="1" applyFill="1" applyBorder="1" applyAlignment="1">
      <alignment horizontal="center" vertical="center" wrapText="1"/>
    </xf>
    <xf numFmtId="0" fontId="11" fillId="10" borderId="14" xfId="5" applyFont="1" applyFill="1" applyBorder="1" applyAlignment="1">
      <alignment horizontal="center" vertical="center" wrapText="1"/>
    </xf>
    <xf numFmtId="0" fontId="11" fillId="11" borderId="16" xfId="5" applyFont="1" applyFill="1" applyBorder="1" applyAlignment="1">
      <alignment horizontal="center" vertical="center"/>
    </xf>
    <xf numFmtId="0" fontId="11" fillId="8" borderId="16" xfId="5" applyFont="1" applyFill="1" applyBorder="1" applyAlignment="1">
      <alignment horizontal="center" vertical="center"/>
    </xf>
    <xf numFmtId="0" fontId="11" fillId="9" borderId="18" xfId="5" applyFont="1" applyFill="1" applyBorder="1" applyAlignment="1">
      <alignment horizontal="center" vertical="center" wrapText="1"/>
    </xf>
    <xf numFmtId="0" fontId="11" fillId="9" borderId="17" xfId="5" applyFont="1" applyFill="1" applyBorder="1" applyAlignment="1">
      <alignment horizontal="center" vertical="center" wrapText="1"/>
    </xf>
    <xf numFmtId="0" fontId="11" fillId="9" borderId="19" xfId="5" applyFont="1" applyFill="1" applyBorder="1" applyAlignment="1">
      <alignment horizontal="center" vertical="center" wrapText="1"/>
    </xf>
    <xf numFmtId="0" fontId="11" fillId="9" borderId="20" xfId="5" applyFont="1" applyFill="1" applyBorder="1" applyAlignment="1">
      <alignment horizontal="center" vertical="center" wrapText="1"/>
    </xf>
    <xf numFmtId="0" fontId="11" fillId="9" borderId="21" xfId="5" applyFont="1" applyFill="1" applyBorder="1" applyAlignment="1">
      <alignment horizontal="center" vertical="center" wrapText="1"/>
    </xf>
    <xf numFmtId="0" fontId="11" fillId="9" borderId="22" xfId="5" applyFont="1" applyFill="1" applyBorder="1" applyAlignment="1">
      <alignment horizontal="center" vertical="center" wrapText="1"/>
    </xf>
    <xf numFmtId="0" fontId="11" fillId="9" borderId="23" xfId="5" applyFont="1" applyFill="1" applyBorder="1" applyAlignment="1">
      <alignment horizontal="center" vertical="center" wrapText="1"/>
    </xf>
    <xf numFmtId="0" fontId="11" fillId="9" borderId="24" xfId="5" applyFont="1" applyFill="1" applyBorder="1" applyAlignment="1">
      <alignment horizontal="center" vertical="center" wrapText="1"/>
    </xf>
    <xf numFmtId="0" fontId="11" fillId="9" borderId="13" xfId="5" applyFont="1" applyFill="1" applyBorder="1" applyAlignment="1">
      <alignment horizontal="center" vertical="center" wrapText="1"/>
    </xf>
    <xf numFmtId="0" fontId="11" fillId="9" borderId="14" xfId="5" applyFont="1" applyFill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/>
    </xf>
    <xf numFmtId="0" fontId="11" fillId="6" borderId="0" xfId="5" applyFont="1" applyFill="1" applyAlignment="1">
      <alignment horizontal="center" vertical="center"/>
    </xf>
    <xf numFmtId="0" fontId="6" fillId="7" borderId="13" xfId="5" applyFont="1" applyFill="1" applyBorder="1" applyAlignment="1">
      <alignment horizontal="center" vertical="center"/>
    </xf>
    <xf numFmtId="0" fontId="6" fillId="7" borderId="15" xfId="5" applyFont="1" applyFill="1" applyBorder="1" applyAlignment="1">
      <alignment horizontal="center" vertical="center"/>
    </xf>
    <xf numFmtId="0" fontId="6" fillId="7" borderId="13" xfId="5" applyFont="1" applyFill="1" applyBorder="1" applyAlignment="1">
      <alignment horizontal="left" vertical="center"/>
    </xf>
    <xf numFmtId="0" fontId="6" fillId="7" borderId="14" xfId="5" applyFont="1" applyFill="1" applyBorder="1" applyAlignment="1">
      <alignment horizontal="left" vertical="center"/>
    </xf>
    <xf numFmtId="0" fontId="6" fillId="0" borderId="17" xfId="5" applyFont="1" applyBorder="1" applyAlignment="1">
      <alignment horizontal="left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horizontal="left" vertical="center" wrapText="1"/>
    </xf>
    <xf numFmtId="49" fontId="11" fillId="4" borderId="13" xfId="2" applyNumberFormat="1" applyFont="1" applyFill="1" applyBorder="1" applyAlignment="1">
      <alignment horizontal="center" vertical="center" wrapText="1"/>
    </xf>
    <xf numFmtId="49" fontId="11" fillId="4" borderId="15" xfId="2" applyNumberFormat="1" applyFont="1" applyFill="1" applyBorder="1" applyAlignment="1">
      <alignment horizontal="center" vertical="center" wrapText="1"/>
    </xf>
    <xf numFmtId="49" fontId="14" fillId="0" borderId="17" xfId="5" applyNumberFormat="1" applyFont="1" applyBorder="1" applyAlignment="1">
      <alignment horizontal="left" vertical="center"/>
    </xf>
    <xf numFmtId="0" fontId="19" fillId="3" borderId="2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/>
    </xf>
    <xf numFmtId="0" fontId="19" fillId="14" borderId="18" xfId="0" applyFont="1" applyFill="1" applyBorder="1" applyAlignment="1">
      <alignment horizontal="center" vertical="center" wrapText="1"/>
    </xf>
    <xf numFmtId="0" fontId="19" fillId="14" borderId="20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left" vertical="center" wrapText="1"/>
    </xf>
    <xf numFmtId="0" fontId="19" fillId="5" borderId="21" xfId="0" applyFont="1" applyFill="1" applyBorder="1" applyAlignment="1">
      <alignment horizontal="left" vertical="center" wrapText="1"/>
    </xf>
    <xf numFmtId="0" fontId="19" fillId="5" borderId="22" xfId="0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right" vertical="center" wrapText="1"/>
    </xf>
    <xf numFmtId="0" fontId="13" fillId="2" borderId="46" xfId="0" applyFont="1" applyFill="1" applyBorder="1" applyAlignment="1">
      <alignment horizontal="right" vertical="center" wrapText="1"/>
    </xf>
    <xf numFmtId="0" fontId="13" fillId="2" borderId="47" xfId="0" applyFont="1" applyFill="1" applyBorder="1" applyAlignment="1">
      <alignment horizontal="right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16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13" fillId="12" borderId="3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13" fillId="3" borderId="67" xfId="0" applyFont="1" applyFill="1" applyBorder="1" applyAlignment="1">
      <alignment horizontal="center" vertical="center" wrapText="1"/>
    </xf>
    <xf numFmtId="0" fontId="13" fillId="3" borderId="6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7" fontId="6" fillId="3" borderId="9" xfId="0" applyNumberFormat="1" applyFont="1" applyFill="1" applyBorder="1" applyAlignment="1">
      <alignment horizontal="center" vertical="center" wrapText="1"/>
    </xf>
    <xf numFmtId="17" fontId="6" fillId="3" borderId="3" xfId="0" applyNumberFormat="1" applyFont="1" applyFill="1" applyBorder="1" applyAlignment="1">
      <alignment horizontal="center" vertical="center" wrapText="1"/>
    </xf>
    <xf numFmtId="17" fontId="6" fillId="3" borderId="10" xfId="0" applyNumberFormat="1" applyFont="1" applyFill="1" applyBorder="1" applyAlignment="1">
      <alignment horizontal="center" vertical="center" wrapText="1"/>
    </xf>
    <xf numFmtId="17" fontId="6" fillId="3" borderId="7" xfId="0" applyNumberFormat="1" applyFont="1" applyFill="1" applyBorder="1" applyAlignment="1">
      <alignment horizontal="center" vertical="center" wrapText="1"/>
    </xf>
    <xf numFmtId="17" fontId="6" fillId="3" borderId="8" xfId="0" applyNumberFormat="1" applyFont="1" applyFill="1" applyBorder="1" applyAlignment="1">
      <alignment horizontal="center" vertical="center" wrapText="1"/>
    </xf>
    <xf numFmtId="17" fontId="6" fillId="3" borderId="12" xfId="0" applyNumberFormat="1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9" fillId="15" borderId="16" xfId="0" applyFont="1" applyFill="1" applyBorder="1" applyAlignment="1">
      <alignment horizontal="center" vertical="center" wrapText="1"/>
    </xf>
    <xf numFmtId="9" fontId="26" fillId="12" borderId="74" xfId="4" applyFont="1" applyFill="1" applyBorder="1" applyAlignment="1">
      <alignment horizontal="center" vertical="center"/>
    </xf>
    <xf numFmtId="9" fontId="26" fillId="12" borderId="75" xfId="4" applyFont="1" applyFill="1" applyBorder="1" applyAlignment="1">
      <alignment horizontal="center" vertical="center"/>
    </xf>
    <xf numFmtId="9" fontId="26" fillId="12" borderId="76" xfId="4" applyFont="1" applyFill="1" applyBorder="1" applyAlignment="1">
      <alignment horizontal="center" vertical="center"/>
    </xf>
    <xf numFmtId="9" fontId="26" fillId="12" borderId="77" xfId="4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center" wrapText="1"/>
    </xf>
    <xf numFmtId="0" fontId="17" fillId="3" borderId="82" xfId="0" applyFont="1" applyFill="1" applyBorder="1" applyAlignment="1">
      <alignment horizontal="center" vertical="center" wrapText="1"/>
    </xf>
    <xf numFmtId="0" fontId="17" fillId="3" borderId="83" xfId="0" applyFont="1" applyFill="1" applyBorder="1" applyAlignment="1">
      <alignment horizontal="left" vertical="center" wrapText="1"/>
    </xf>
    <xf numFmtId="0" fontId="17" fillId="3" borderId="84" xfId="0" applyFont="1" applyFill="1" applyBorder="1" applyAlignment="1">
      <alignment horizontal="left" vertical="center" wrapText="1"/>
    </xf>
    <xf numFmtId="0" fontId="17" fillId="3" borderId="85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 wrapText="1"/>
    </xf>
    <xf numFmtId="0" fontId="18" fillId="3" borderId="2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37" fillId="3" borderId="13" xfId="0" applyFont="1" applyFill="1" applyBorder="1" applyAlignment="1">
      <alignment horizontal="left" vertical="center" wrapText="1"/>
    </xf>
    <xf numFmtId="0" fontId="37" fillId="3" borderId="14" xfId="0" applyFont="1" applyFill="1" applyBorder="1" applyAlignment="1">
      <alignment horizontal="left" vertical="center" wrapText="1"/>
    </xf>
    <xf numFmtId="0" fontId="37" fillId="3" borderId="15" xfId="0" applyFont="1" applyFill="1" applyBorder="1" applyAlignment="1">
      <alignment horizontal="left" vertical="center" wrapText="1"/>
    </xf>
    <xf numFmtId="0" fontId="38" fillId="3" borderId="14" xfId="0" applyFont="1" applyFill="1" applyBorder="1" applyAlignment="1">
      <alignment horizontal="left" vertical="center" wrapText="1"/>
    </xf>
    <xf numFmtId="0" fontId="38" fillId="3" borderId="15" xfId="0" applyFont="1" applyFill="1" applyBorder="1" applyAlignment="1">
      <alignment horizontal="left" vertical="center" wrapText="1"/>
    </xf>
    <xf numFmtId="164" fontId="30" fillId="2" borderId="2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164" fontId="14" fillId="3" borderId="56" xfId="0" applyNumberFormat="1" applyFont="1" applyFill="1" applyBorder="1" applyAlignment="1">
      <alignment horizontal="center" vertical="center"/>
    </xf>
    <xf numFmtId="164" fontId="14" fillId="3" borderId="69" xfId="0" applyNumberFormat="1" applyFont="1" applyFill="1" applyBorder="1" applyAlignment="1">
      <alignment horizontal="center" vertical="center"/>
    </xf>
    <xf numFmtId="164" fontId="14" fillId="3" borderId="54" xfId="0" applyNumberFormat="1" applyFont="1" applyFill="1" applyBorder="1" applyAlignment="1">
      <alignment horizontal="center" vertical="center"/>
    </xf>
    <xf numFmtId="164" fontId="14" fillId="3" borderId="58" xfId="0" applyNumberFormat="1" applyFont="1" applyFill="1" applyBorder="1" applyAlignment="1">
      <alignment horizontal="center" vertical="center"/>
    </xf>
    <xf numFmtId="164" fontId="14" fillId="3" borderId="53" xfId="0" applyNumberFormat="1" applyFont="1" applyFill="1" applyBorder="1" applyAlignment="1">
      <alignment horizontal="center" vertical="center"/>
    </xf>
    <xf numFmtId="9" fontId="26" fillId="12" borderId="70" xfId="4" applyFont="1" applyFill="1" applyBorder="1" applyAlignment="1">
      <alignment horizontal="center" vertical="center"/>
    </xf>
    <xf numFmtId="9" fontId="26" fillId="12" borderId="53" xfId="4" applyFont="1" applyFill="1" applyBorder="1" applyAlignment="1">
      <alignment horizontal="center" vertical="center"/>
    </xf>
    <xf numFmtId="9" fontId="26" fillId="12" borderId="71" xfId="4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164" fontId="26" fillId="3" borderId="29" xfId="3" applyNumberFormat="1" applyFont="1" applyFill="1" applyBorder="1" applyAlignment="1">
      <alignment horizontal="center" vertical="center"/>
    </xf>
    <xf numFmtId="0" fontId="26" fillId="3" borderId="0" xfId="3" applyNumberFormat="1" applyFont="1" applyFill="1" applyBorder="1" applyAlignment="1">
      <alignment horizontal="center" vertical="center"/>
    </xf>
    <xf numFmtId="0" fontId="26" fillId="3" borderId="30" xfId="3" applyNumberFormat="1" applyFont="1" applyFill="1" applyBorder="1" applyAlignment="1">
      <alignment horizontal="center" vertical="center"/>
    </xf>
    <xf numFmtId="0" fontId="26" fillId="3" borderId="26" xfId="3" applyNumberFormat="1" applyFont="1" applyFill="1" applyBorder="1" applyAlignment="1">
      <alignment horizontal="center" vertical="center"/>
    </xf>
    <xf numFmtId="0" fontId="26" fillId="3" borderId="27" xfId="3" applyNumberFormat="1" applyFont="1" applyFill="1" applyBorder="1" applyAlignment="1">
      <alignment horizontal="center" vertical="center"/>
    </xf>
    <xf numFmtId="0" fontId="26" fillId="3" borderId="28" xfId="3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left"/>
    </xf>
    <xf numFmtId="0" fontId="13" fillId="3" borderId="54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12" borderId="50" xfId="0" applyFont="1" applyFill="1" applyBorder="1" applyAlignment="1">
      <alignment horizontal="center" vertical="center" wrapText="1"/>
    </xf>
    <xf numFmtId="0" fontId="13" fillId="12" borderId="5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17" fontId="17" fillId="2" borderId="21" xfId="0" applyNumberFormat="1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164" fontId="13" fillId="3" borderId="2" xfId="0" applyNumberFormat="1" applyFont="1" applyFill="1" applyBorder="1" applyAlignment="1">
      <alignment horizontal="left" vertical="center" wrapText="1"/>
    </xf>
    <xf numFmtId="0" fontId="17" fillId="3" borderId="84" xfId="0" quotePrefix="1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right" vertical="center"/>
    </xf>
    <xf numFmtId="164" fontId="14" fillId="0" borderId="34" xfId="0" applyNumberFormat="1" applyFont="1" applyBorder="1" applyAlignment="1">
      <alignment horizontal="center"/>
    </xf>
    <xf numFmtId="9" fontId="30" fillId="2" borderId="2" xfId="4" applyFont="1" applyFill="1" applyBorder="1" applyAlignment="1">
      <alignment horizontal="center" vertical="center"/>
    </xf>
    <xf numFmtId="9" fontId="26" fillId="3" borderId="29" xfId="3" applyNumberFormat="1" applyFont="1" applyFill="1" applyBorder="1" applyAlignment="1">
      <alignment horizontal="center" vertical="center"/>
    </xf>
    <xf numFmtId="9" fontId="14" fillId="3" borderId="56" xfId="4" applyNumberFormat="1" applyFont="1" applyFill="1" applyBorder="1" applyAlignment="1">
      <alignment horizontal="center" vertical="center"/>
    </xf>
    <xf numFmtId="9" fontId="14" fillId="3" borderId="69" xfId="4" applyNumberFormat="1" applyFont="1" applyFill="1" applyBorder="1" applyAlignment="1">
      <alignment horizontal="center" vertical="center"/>
    </xf>
    <xf numFmtId="9" fontId="14" fillId="3" borderId="58" xfId="4" applyFont="1" applyFill="1" applyBorder="1" applyAlignment="1">
      <alignment horizontal="center" vertical="center"/>
    </xf>
    <xf numFmtId="9" fontId="14" fillId="3" borderId="53" xfId="4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left" vertical="center" wrapText="1"/>
    </xf>
    <xf numFmtId="9" fontId="13" fillId="3" borderId="2" xfId="0" applyNumberFormat="1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center" vertical="center" textRotation="90"/>
    </xf>
    <xf numFmtId="0" fontId="14" fillId="3" borderId="0" xfId="0" applyFont="1" applyFill="1" applyBorder="1" applyAlignment="1">
      <alignment horizontal="center" vertical="center" textRotation="90"/>
    </xf>
    <xf numFmtId="0" fontId="14" fillId="3" borderId="8" xfId="0" applyFont="1" applyFill="1" applyBorder="1" applyAlignment="1">
      <alignment horizontal="center" vertical="center" textRotation="90"/>
    </xf>
    <xf numFmtId="0" fontId="14" fillId="3" borderId="3" xfId="0" applyFont="1" applyFill="1" applyBorder="1" applyAlignment="1">
      <alignment horizontal="center" vertical="center" textRotation="90"/>
    </xf>
    <xf numFmtId="49" fontId="26" fillId="2" borderId="2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164" fontId="13" fillId="2" borderId="34" xfId="0" applyNumberFormat="1" applyFont="1" applyFill="1" applyBorder="1" applyAlignment="1">
      <alignment horizontal="center" vertical="center"/>
    </xf>
    <xf numFmtId="164" fontId="6" fillId="2" borderId="34" xfId="0" applyNumberFormat="1" applyFont="1" applyFill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/>
    </xf>
    <xf numFmtId="164" fontId="14" fillId="3" borderId="52" xfId="0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164" fontId="14" fillId="3" borderId="5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26" fillId="3" borderId="0" xfId="3" applyNumberFormat="1" applyFont="1" applyFill="1" applyBorder="1" applyAlignment="1">
      <alignment horizontal="center" vertical="center"/>
    </xf>
    <xf numFmtId="164" fontId="26" fillId="3" borderId="30" xfId="3" applyNumberFormat="1" applyFont="1" applyFill="1" applyBorder="1" applyAlignment="1">
      <alignment horizontal="center" vertical="center"/>
    </xf>
    <xf numFmtId="164" fontId="26" fillId="3" borderId="26" xfId="3" applyNumberFormat="1" applyFont="1" applyFill="1" applyBorder="1" applyAlignment="1">
      <alignment horizontal="center" vertical="center"/>
    </xf>
    <xf numFmtId="164" fontId="26" fillId="3" borderId="27" xfId="3" applyNumberFormat="1" applyFont="1" applyFill="1" applyBorder="1" applyAlignment="1">
      <alignment horizontal="center" vertical="center"/>
    </xf>
    <xf numFmtId="164" fontId="26" fillId="3" borderId="28" xfId="3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" fontId="14" fillId="3" borderId="73" xfId="0" applyNumberFormat="1" applyFont="1" applyFill="1" applyBorder="1" applyAlignment="1">
      <alignment horizontal="center" vertical="center"/>
    </xf>
    <xf numFmtId="3" fontId="14" fillId="3" borderId="60" xfId="0" applyNumberFormat="1" applyFont="1" applyFill="1" applyBorder="1" applyAlignment="1">
      <alignment horizontal="center" vertical="center"/>
    </xf>
    <xf numFmtId="3" fontId="14" fillId="3" borderId="61" xfId="0" applyNumberFormat="1" applyFont="1" applyFill="1" applyBorder="1" applyAlignment="1">
      <alignment horizontal="center" vertical="center"/>
    </xf>
    <xf numFmtId="3" fontId="26" fillId="2" borderId="63" xfId="0" applyNumberFormat="1" applyFont="1" applyFill="1" applyBorder="1" applyAlignment="1">
      <alignment horizontal="center" vertical="center"/>
    </xf>
    <xf numFmtId="3" fontId="26" fillId="2" borderId="65" xfId="0" applyNumberFormat="1" applyFont="1" applyFill="1" applyBorder="1" applyAlignment="1">
      <alignment horizontal="center" vertical="center"/>
    </xf>
    <xf numFmtId="3" fontId="26" fillId="2" borderId="64" xfId="0" applyNumberFormat="1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19" fillId="10" borderId="22" xfId="0" applyFont="1" applyFill="1" applyBorder="1" applyAlignment="1">
      <alignment horizontal="center" vertical="center" wrapText="1"/>
    </xf>
    <xf numFmtId="0" fontId="35" fillId="11" borderId="18" xfId="0" applyFont="1" applyFill="1" applyBorder="1" applyAlignment="1">
      <alignment horizontal="center" vertical="center" wrapText="1"/>
    </xf>
    <xf numFmtId="0" fontId="35" fillId="11" borderId="17" xfId="0" applyFont="1" applyFill="1" applyBorder="1" applyAlignment="1">
      <alignment horizontal="center" vertical="center" wrapText="1"/>
    </xf>
    <xf numFmtId="0" fontId="35" fillId="11" borderId="19" xfId="0" applyFont="1" applyFill="1" applyBorder="1" applyAlignment="1">
      <alignment horizontal="center" vertical="center" wrapText="1"/>
    </xf>
    <xf numFmtId="0" fontId="35" fillId="11" borderId="20" xfId="0" applyFont="1" applyFill="1" applyBorder="1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35" fillId="11" borderId="22" xfId="0" applyFont="1" applyFill="1" applyBorder="1" applyAlignment="1">
      <alignment horizontal="center" vertical="center" wrapText="1"/>
    </xf>
    <xf numFmtId="3" fontId="26" fillId="3" borderId="18" xfId="3" applyNumberFormat="1" applyFont="1" applyFill="1" applyBorder="1" applyAlignment="1">
      <alignment horizontal="center" vertical="center"/>
    </xf>
    <xf numFmtId="0" fontId="26" fillId="3" borderId="17" xfId="3" applyNumberFormat="1" applyFont="1" applyFill="1" applyBorder="1" applyAlignment="1">
      <alignment horizontal="center" vertical="center"/>
    </xf>
    <xf numFmtId="0" fontId="26" fillId="3" borderId="19" xfId="3" applyNumberFormat="1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9" fillId="13" borderId="23" xfId="0" applyFont="1" applyFill="1" applyBorder="1" applyAlignment="1">
      <alignment horizontal="center" vertical="center" wrapText="1"/>
    </xf>
    <xf numFmtId="0" fontId="19" fillId="13" borderId="37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5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19" fillId="13" borderId="20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left" vertical="center" wrapText="1"/>
    </xf>
    <xf numFmtId="0" fontId="19" fillId="10" borderId="17" xfId="0" applyFont="1" applyFill="1" applyBorder="1" applyAlignment="1">
      <alignment horizontal="left" vertical="center" wrapText="1"/>
    </xf>
    <xf numFmtId="0" fontId="19" fillId="10" borderId="19" xfId="0" applyFont="1" applyFill="1" applyBorder="1" applyAlignment="1">
      <alignment horizontal="left" vertical="center" wrapText="1"/>
    </xf>
    <xf numFmtId="0" fontId="19" fillId="10" borderId="20" xfId="0" applyFont="1" applyFill="1" applyBorder="1" applyAlignment="1">
      <alignment horizontal="left" vertical="center" wrapText="1"/>
    </xf>
    <xf numFmtId="0" fontId="19" fillId="10" borderId="21" xfId="0" applyFont="1" applyFill="1" applyBorder="1" applyAlignment="1">
      <alignment horizontal="left" vertical="center" wrapText="1"/>
    </xf>
    <xf numFmtId="0" fontId="19" fillId="10" borderId="22" xfId="0" applyFont="1" applyFill="1" applyBorder="1" applyAlignment="1">
      <alignment horizontal="left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left" vertical="center" wrapText="1"/>
    </xf>
    <xf numFmtId="3" fontId="13" fillId="3" borderId="4" xfId="0" applyNumberFormat="1" applyFont="1" applyFill="1" applyBorder="1" applyAlignment="1">
      <alignment horizontal="left" vertical="center" wrapText="1"/>
    </xf>
    <xf numFmtId="17" fontId="13" fillId="3" borderId="1" xfId="0" applyNumberFormat="1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/>
    </xf>
    <xf numFmtId="3" fontId="13" fillId="2" borderId="2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wrapText="1"/>
    </xf>
    <xf numFmtId="0" fontId="17" fillId="2" borderId="14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81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7" fillId="2" borderId="82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left" vertical="center" wrapText="1"/>
    </xf>
    <xf numFmtId="0" fontId="17" fillId="2" borderId="83" xfId="0" applyFont="1" applyFill="1" applyBorder="1" applyAlignment="1">
      <alignment horizontal="left" vertical="center" wrapText="1"/>
    </xf>
    <xf numFmtId="0" fontId="17" fillId="2" borderId="84" xfId="0" applyFont="1" applyFill="1" applyBorder="1" applyAlignment="1">
      <alignment horizontal="left" vertical="center" wrapText="1"/>
    </xf>
    <xf numFmtId="0" fontId="17" fillId="2" borderId="84" xfId="0" quotePrefix="1" applyFont="1" applyFill="1" applyBorder="1" applyAlignment="1">
      <alignment horizontal="left" vertical="center" wrapText="1"/>
    </xf>
    <xf numFmtId="0" fontId="17" fillId="2" borderId="85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right" vertical="center" wrapText="1"/>
    </xf>
    <xf numFmtId="0" fontId="13" fillId="2" borderId="32" xfId="0" applyFont="1" applyFill="1" applyBorder="1" applyAlignment="1">
      <alignment horizontal="right" vertical="center" wrapText="1"/>
    </xf>
    <xf numFmtId="0" fontId="13" fillId="2" borderId="33" xfId="0" applyFont="1" applyFill="1" applyBorder="1" applyAlignment="1">
      <alignment horizontal="right" vertical="center" wrapText="1"/>
    </xf>
    <xf numFmtId="0" fontId="19" fillId="10" borderId="29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19" fillId="10" borderId="30" xfId="0" applyFont="1" applyFill="1" applyBorder="1" applyAlignment="1">
      <alignment horizontal="center" vertical="center" wrapText="1"/>
    </xf>
    <xf numFmtId="9" fontId="14" fillId="3" borderId="73" xfId="4" applyFont="1" applyFill="1" applyBorder="1" applyAlignment="1">
      <alignment horizontal="center" vertical="center"/>
    </xf>
    <xf numFmtId="9" fontId="14" fillId="3" borderId="60" xfId="4" applyFont="1" applyFill="1" applyBorder="1" applyAlignment="1">
      <alignment horizontal="center" vertical="center"/>
    </xf>
    <xf numFmtId="9" fontId="14" fillId="3" borderId="61" xfId="4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left" vertical="center" wrapText="1"/>
    </xf>
    <xf numFmtId="9" fontId="26" fillId="2" borderId="31" xfId="4" applyFont="1" applyFill="1" applyBorder="1" applyAlignment="1">
      <alignment horizontal="center" vertical="center"/>
    </xf>
    <xf numFmtId="9" fontId="26" fillId="2" borderId="33" xfId="4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9" fontId="26" fillId="2" borderId="65" xfId="4" applyFont="1" applyFill="1" applyBorder="1" applyAlignment="1">
      <alignment horizontal="center" vertical="center"/>
    </xf>
    <xf numFmtId="9" fontId="26" fillId="2" borderId="64" xfId="4" applyFont="1" applyFill="1" applyBorder="1" applyAlignment="1">
      <alignment horizontal="center" vertical="center"/>
    </xf>
    <xf numFmtId="165" fontId="14" fillId="3" borderId="61" xfId="4" applyNumberFormat="1" applyFont="1" applyFill="1" applyBorder="1" applyAlignment="1">
      <alignment horizontal="center" vertical="center"/>
    </xf>
    <xf numFmtId="165" fontId="14" fillId="3" borderId="73" xfId="4" applyNumberFormat="1" applyFont="1" applyFill="1" applyBorder="1" applyAlignment="1">
      <alignment horizontal="center" vertical="center"/>
    </xf>
    <xf numFmtId="165" fontId="14" fillId="3" borderId="60" xfId="4" applyNumberFormat="1" applyFont="1" applyFill="1" applyBorder="1" applyAlignment="1">
      <alignment horizontal="center" vertical="center"/>
    </xf>
    <xf numFmtId="9" fontId="26" fillId="2" borderId="63" xfId="4" applyFont="1" applyFill="1" applyBorder="1" applyAlignment="1">
      <alignment horizontal="center" vertical="center"/>
    </xf>
    <xf numFmtId="165" fontId="26" fillId="2" borderId="31" xfId="4" applyNumberFormat="1" applyFont="1" applyFill="1" applyBorder="1" applyAlignment="1">
      <alignment horizontal="center" vertical="center"/>
    </xf>
    <xf numFmtId="165" fontId="26" fillId="2" borderId="33" xfId="4" applyNumberFormat="1" applyFont="1" applyFill="1" applyBorder="1" applyAlignment="1">
      <alignment horizontal="center" vertical="center"/>
    </xf>
    <xf numFmtId="10" fontId="26" fillId="2" borderId="31" xfId="4" applyNumberFormat="1" applyFont="1" applyFill="1" applyBorder="1" applyAlignment="1">
      <alignment horizontal="center" vertical="center"/>
    </xf>
    <xf numFmtId="10" fontId="26" fillId="2" borderId="33" xfId="4" applyNumberFormat="1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17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7" fillId="0" borderId="83" xfId="0" applyFont="1" applyFill="1" applyBorder="1" applyAlignment="1">
      <alignment horizontal="left" vertical="center" wrapText="1"/>
    </xf>
    <xf numFmtId="0" fontId="17" fillId="0" borderId="84" xfId="0" applyFont="1" applyFill="1" applyBorder="1" applyAlignment="1">
      <alignment horizontal="left" vertical="center" wrapText="1"/>
    </xf>
    <xf numFmtId="0" fontId="17" fillId="0" borderId="84" xfId="0" quotePrefix="1" applyFont="1" applyFill="1" applyBorder="1" applyAlignment="1">
      <alignment horizontal="left" vertical="center" wrapText="1"/>
    </xf>
    <xf numFmtId="0" fontId="17" fillId="0" borderId="8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9" fillId="15" borderId="13" xfId="0" applyFont="1" applyFill="1" applyBorder="1" applyAlignment="1">
      <alignment horizontal="center" vertical="center" wrapText="1"/>
    </xf>
    <xf numFmtId="0" fontId="19" fillId="15" borderId="14" xfId="0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3" fontId="26" fillId="3" borderId="17" xfId="3" applyNumberFormat="1" applyFont="1" applyFill="1" applyBorder="1" applyAlignment="1">
      <alignment horizontal="center" vertical="center"/>
    </xf>
    <xf numFmtId="3" fontId="26" fillId="3" borderId="19" xfId="3" applyNumberFormat="1" applyFont="1" applyFill="1" applyBorder="1" applyAlignment="1">
      <alignment horizontal="center" vertical="center"/>
    </xf>
    <xf numFmtId="3" fontId="26" fillId="3" borderId="26" xfId="3" applyNumberFormat="1" applyFont="1" applyFill="1" applyBorder="1" applyAlignment="1">
      <alignment horizontal="center" vertical="center"/>
    </xf>
    <xf numFmtId="3" fontId="26" fillId="3" borderId="27" xfId="3" applyNumberFormat="1" applyFont="1" applyFill="1" applyBorder="1" applyAlignment="1">
      <alignment horizontal="center" vertical="center"/>
    </xf>
    <xf numFmtId="3" fontId="26" fillId="3" borderId="28" xfId="3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23" fillId="12" borderId="16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left" vertical="center" wrapText="1"/>
    </xf>
    <xf numFmtId="0" fontId="19" fillId="8" borderId="19" xfId="0" applyFont="1" applyFill="1" applyBorder="1" applyAlignment="1">
      <alignment horizontal="left" vertical="center" wrapText="1"/>
    </xf>
    <xf numFmtId="0" fontId="19" fillId="8" borderId="20" xfId="0" applyFont="1" applyFill="1" applyBorder="1" applyAlignment="1">
      <alignment horizontal="left" vertical="center" wrapText="1"/>
    </xf>
    <xf numFmtId="0" fontId="19" fillId="8" borderId="21" xfId="0" applyFont="1" applyFill="1" applyBorder="1" applyAlignment="1">
      <alignment horizontal="left" vertical="center" wrapText="1"/>
    </xf>
    <xf numFmtId="0" fontId="19" fillId="8" borderId="22" xfId="0" applyFont="1" applyFill="1" applyBorder="1" applyAlignment="1">
      <alignment horizontal="left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1" fillId="8" borderId="17" xfId="0" applyFont="1" applyFill="1" applyBorder="1" applyAlignment="1">
      <alignment horizontal="left" vertical="center" wrapText="1"/>
    </xf>
    <xf numFmtId="0" fontId="11" fillId="8" borderId="19" xfId="0" applyFont="1" applyFill="1" applyBorder="1" applyAlignment="1">
      <alignment horizontal="left" vertical="center" wrapText="1"/>
    </xf>
    <xf numFmtId="0" fontId="11" fillId="8" borderId="29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8" borderId="30" xfId="0" applyFont="1" applyFill="1" applyBorder="1" applyAlignment="1">
      <alignment horizontal="left" vertical="center" wrapText="1"/>
    </xf>
    <xf numFmtId="0" fontId="11" fillId="8" borderId="20" xfId="0" applyFont="1" applyFill="1" applyBorder="1" applyAlignment="1">
      <alignment horizontal="left" vertical="center" wrapText="1"/>
    </xf>
    <xf numFmtId="0" fontId="11" fillId="8" borderId="21" xfId="0" applyFont="1" applyFill="1" applyBorder="1" applyAlignment="1">
      <alignment horizontal="left" vertical="center" wrapText="1"/>
    </xf>
    <xf numFmtId="0" fontId="11" fillId="8" borderId="22" xfId="0" applyFont="1" applyFill="1" applyBorder="1" applyAlignment="1">
      <alignment horizontal="left" vertical="center" wrapText="1"/>
    </xf>
    <xf numFmtId="0" fontId="34" fillId="12" borderId="13" xfId="0" applyFont="1" applyFill="1" applyBorder="1" applyAlignment="1">
      <alignment horizontal="center" vertical="center" wrapText="1"/>
    </xf>
    <xf numFmtId="0" fontId="34" fillId="12" borderId="14" xfId="0" applyFont="1" applyFill="1" applyBorder="1" applyAlignment="1">
      <alignment horizontal="center" vertical="center" wrapText="1"/>
    </xf>
    <xf numFmtId="0" fontId="34" fillId="12" borderId="15" xfId="0" applyFont="1" applyFill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 wrapText="1"/>
    </xf>
    <xf numFmtId="0" fontId="11" fillId="17" borderId="9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 vertical="center" wrapText="1"/>
    </xf>
    <xf numFmtId="0" fontId="11" fillId="17" borderId="0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7" borderId="8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 wrapText="1"/>
    </xf>
    <xf numFmtId="0" fontId="31" fillId="12" borderId="18" xfId="0" applyFont="1" applyFill="1" applyBorder="1" applyAlignment="1">
      <alignment horizontal="center" vertical="center" wrapText="1"/>
    </xf>
    <xf numFmtId="0" fontId="31" fillId="12" borderId="17" xfId="0" applyFont="1" applyFill="1" applyBorder="1" applyAlignment="1">
      <alignment horizontal="center" vertical="center" wrapText="1"/>
    </xf>
    <xf numFmtId="0" fontId="31" fillId="12" borderId="19" xfId="0" applyFont="1" applyFill="1" applyBorder="1" applyAlignment="1">
      <alignment horizontal="center" vertical="center" wrapText="1"/>
    </xf>
    <xf numFmtId="0" fontId="31" fillId="12" borderId="26" xfId="0" applyFont="1" applyFill="1" applyBorder="1" applyAlignment="1">
      <alignment horizontal="center" vertical="center" wrapText="1"/>
    </xf>
    <xf numFmtId="0" fontId="31" fillId="12" borderId="27" xfId="0" applyFont="1" applyFill="1" applyBorder="1" applyAlignment="1">
      <alignment horizontal="center" vertical="center" wrapText="1"/>
    </xf>
    <xf numFmtId="0" fontId="31" fillId="12" borderId="28" xfId="0" applyFont="1" applyFill="1" applyBorder="1" applyAlignment="1">
      <alignment horizontal="center" vertical="center" wrapText="1"/>
    </xf>
    <xf numFmtId="165" fontId="14" fillId="3" borderId="58" xfId="4" applyNumberFormat="1" applyFont="1" applyFill="1" applyBorder="1" applyAlignment="1">
      <alignment horizontal="center" vertical="center"/>
    </xf>
    <xf numFmtId="165" fontId="14" fillId="3" borderId="53" xfId="4" applyNumberFormat="1" applyFont="1" applyFill="1" applyBorder="1" applyAlignment="1">
      <alignment horizontal="center" vertical="center"/>
    </xf>
    <xf numFmtId="165" fontId="14" fillId="3" borderId="52" xfId="4" applyNumberFormat="1" applyFont="1" applyFill="1" applyBorder="1" applyAlignment="1">
      <alignment horizontal="center" vertical="center"/>
    </xf>
    <xf numFmtId="165" fontId="14" fillId="3" borderId="57" xfId="4" applyNumberFormat="1" applyFont="1" applyFill="1" applyBorder="1" applyAlignment="1">
      <alignment horizontal="center" vertical="center"/>
    </xf>
    <xf numFmtId="0" fontId="34" fillId="12" borderId="16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24" fillId="12" borderId="23" xfId="0" applyFont="1" applyFill="1" applyBorder="1" applyAlignment="1">
      <alignment horizontal="center" vertical="center" wrapText="1"/>
    </xf>
    <xf numFmtId="0" fontId="24" fillId="12" borderId="24" xfId="0" applyFont="1" applyFill="1" applyBorder="1" applyAlignment="1">
      <alignment horizontal="center" vertical="center" wrapText="1"/>
    </xf>
    <xf numFmtId="165" fontId="26" fillId="3" borderId="18" xfId="4" applyNumberFormat="1" applyFont="1" applyFill="1" applyBorder="1" applyAlignment="1">
      <alignment horizontal="center" vertical="center"/>
    </xf>
    <xf numFmtId="165" fontId="26" fillId="3" borderId="17" xfId="4" applyNumberFormat="1" applyFont="1" applyFill="1" applyBorder="1" applyAlignment="1">
      <alignment horizontal="center" vertical="center"/>
    </xf>
    <xf numFmtId="165" fontId="26" fillId="3" borderId="19" xfId="4" applyNumberFormat="1" applyFont="1" applyFill="1" applyBorder="1" applyAlignment="1">
      <alignment horizontal="center" vertical="center"/>
    </xf>
    <xf numFmtId="165" fontId="26" fillId="3" borderId="26" xfId="4" applyNumberFormat="1" applyFont="1" applyFill="1" applyBorder="1" applyAlignment="1">
      <alignment horizontal="center" vertical="center"/>
    </xf>
    <xf numFmtId="165" fontId="26" fillId="3" borderId="27" xfId="4" applyNumberFormat="1" applyFont="1" applyFill="1" applyBorder="1" applyAlignment="1">
      <alignment horizontal="center" vertical="center"/>
    </xf>
    <xf numFmtId="165" fontId="26" fillId="3" borderId="28" xfId="4" applyNumberFormat="1" applyFont="1" applyFill="1" applyBorder="1" applyAlignment="1">
      <alignment horizontal="center" vertical="center"/>
    </xf>
    <xf numFmtId="0" fontId="17" fillId="2" borderId="84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9" fontId="26" fillId="12" borderId="70" xfId="4" applyFont="1" applyFill="1" applyBorder="1" applyAlignment="1">
      <alignment horizontal="center" vertical="center" wrapText="1"/>
    </xf>
    <xf numFmtId="9" fontId="26" fillId="12" borderId="53" xfId="4" applyFont="1" applyFill="1" applyBorder="1" applyAlignment="1">
      <alignment horizontal="center" vertical="center" wrapText="1"/>
    </xf>
    <xf numFmtId="9" fontId="26" fillId="12" borderId="71" xfId="4" applyFont="1" applyFill="1" applyBorder="1" applyAlignment="1">
      <alignment horizontal="center" vertical="center" wrapText="1"/>
    </xf>
    <xf numFmtId="9" fontId="26" fillId="12" borderId="57" xfId="4" applyFont="1" applyFill="1" applyBorder="1" applyAlignment="1">
      <alignment horizontal="center" vertical="center" wrapText="1"/>
    </xf>
    <xf numFmtId="0" fontId="26" fillId="2" borderId="66" xfId="3" applyNumberFormat="1" applyFont="1" applyFill="1" applyBorder="1" applyAlignment="1">
      <alignment horizontal="center" vertical="center"/>
    </xf>
    <xf numFmtId="0" fontId="26" fillId="2" borderId="25" xfId="3" applyNumberFormat="1" applyFont="1" applyFill="1" applyBorder="1" applyAlignment="1">
      <alignment horizontal="center" vertical="center"/>
    </xf>
    <xf numFmtId="165" fontId="26" fillId="2" borderId="18" xfId="4" applyNumberFormat="1" applyFont="1" applyFill="1" applyBorder="1" applyAlignment="1">
      <alignment horizontal="center" vertical="center"/>
    </xf>
    <xf numFmtId="165" fontId="26" fillId="2" borderId="17" xfId="4" applyNumberFormat="1" applyFont="1" applyFill="1" applyBorder="1" applyAlignment="1">
      <alignment horizontal="center" vertical="center"/>
    </xf>
    <xf numFmtId="165" fontId="26" fillId="2" borderId="26" xfId="4" applyNumberFormat="1" applyFont="1" applyFill="1" applyBorder="1" applyAlignment="1">
      <alignment horizontal="center" vertical="center"/>
    </xf>
    <xf numFmtId="165" fontId="26" fillId="2" borderId="27" xfId="4" applyNumberFormat="1" applyFont="1" applyFill="1" applyBorder="1" applyAlignment="1">
      <alignment horizontal="center" vertical="center"/>
    </xf>
    <xf numFmtId="0" fontId="24" fillId="12" borderId="18" xfId="0" applyFont="1" applyFill="1" applyBorder="1" applyAlignment="1">
      <alignment horizontal="center" vertical="center" wrapText="1"/>
    </xf>
    <xf numFmtId="0" fontId="24" fillId="12" borderId="17" xfId="0" applyFont="1" applyFill="1" applyBorder="1" applyAlignment="1">
      <alignment horizontal="center" vertical="center" wrapText="1"/>
    </xf>
    <xf numFmtId="0" fontId="24" fillId="12" borderId="19" xfId="0" applyFont="1" applyFill="1" applyBorder="1" applyAlignment="1">
      <alignment horizontal="center" vertical="center" wrapText="1"/>
    </xf>
    <xf numFmtId="0" fontId="24" fillId="12" borderId="20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4" fillId="12" borderId="22" xfId="0" applyFont="1" applyFill="1" applyBorder="1" applyAlignment="1">
      <alignment horizontal="center" vertical="center" wrapText="1"/>
    </xf>
    <xf numFmtId="0" fontId="26" fillId="3" borderId="18" xfId="3" applyNumberFormat="1" applyFont="1" applyFill="1" applyBorder="1" applyAlignment="1">
      <alignment horizontal="center" vertical="center"/>
    </xf>
    <xf numFmtId="9" fontId="14" fillId="3" borderId="58" xfId="4" applyNumberFormat="1" applyFont="1" applyFill="1" applyBorder="1" applyAlignment="1">
      <alignment horizontal="center" vertical="center"/>
    </xf>
    <xf numFmtId="9" fontId="14" fillId="3" borderId="53" xfId="4" applyNumberFormat="1" applyFont="1" applyFill="1" applyBorder="1" applyAlignment="1">
      <alignment horizontal="center" vertical="center"/>
    </xf>
    <xf numFmtId="9" fontId="14" fillId="3" borderId="52" xfId="4" applyNumberFormat="1" applyFont="1" applyFill="1" applyBorder="1" applyAlignment="1">
      <alignment horizontal="center" vertical="center"/>
    </xf>
    <xf numFmtId="9" fontId="14" fillId="3" borderId="57" xfId="4" applyNumberFormat="1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12" fillId="2" borderId="2" xfId="3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24" fillId="12" borderId="35" xfId="0" applyFont="1" applyFill="1" applyBorder="1" applyAlignment="1">
      <alignment horizontal="center" vertical="center" wrapText="1"/>
    </xf>
    <xf numFmtId="0" fontId="24" fillId="12" borderId="34" xfId="0" applyFont="1" applyFill="1" applyBorder="1" applyAlignment="1">
      <alignment horizontal="center" vertical="center" wrapText="1"/>
    </xf>
    <xf numFmtId="0" fontId="24" fillId="12" borderId="3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2" fontId="26" fillId="3" borderId="29" xfId="3" applyNumberFormat="1" applyFont="1" applyFill="1" applyBorder="1" applyAlignment="1">
      <alignment horizontal="center" vertical="center"/>
    </xf>
    <xf numFmtId="2" fontId="26" fillId="3" borderId="0" xfId="3" applyNumberFormat="1" applyFont="1" applyFill="1" applyBorder="1" applyAlignment="1">
      <alignment horizontal="center" vertical="center"/>
    </xf>
    <xf numFmtId="2" fontId="26" fillId="3" borderId="30" xfId="3" applyNumberFormat="1" applyFont="1" applyFill="1" applyBorder="1" applyAlignment="1">
      <alignment horizontal="center" vertical="center"/>
    </xf>
    <xf numFmtId="2" fontId="26" fillId="3" borderId="26" xfId="3" applyNumberFormat="1" applyFont="1" applyFill="1" applyBorder="1" applyAlignment="1">
      <alignment horizontal="center" vertical="center"/>
    </xf>
    <xf numFmtId="2" fontId="26" fillId="3" borderId="27" xfId="3" applyNumberFormat="1" applyFont="1" applyFill="1" applyBorder="1" applyAlignment="1">
      <alignment horizontal="center" vertical="center"/>
    </xf>
    <xf numFmtId="2" fontId="26" fillId="3" borderId="28" xfId="3" applyNumberFormat="1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left" vertical="center"/>
    </xf>
    <xf numFmtId="0" fontId="11" fillId="8" borderId="23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9" fontId="26" fillId="12" borderId="78" xfId="4" applyFont="1" applyFill="1" applyBorder="1" applyAlignment="1">
      <alignment horizontal="center" vertical="center"/>
    </xf>
    <xf numFmtId="9" fontId="26" fillId="12" borderId="59" xfId="4" applyFont="1" applyFill="1" applyBorder="1" applyAlignment="1">
      <alignment horizontal="center" vertical="center"/>
    </xf>
    <xf numFmtId="9" fontId="26" fillId="12" borderId="79" xfId="4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left" vertical="center" wrapText="1"/>
    </xf>
    <xf numFmtId="2" fontId="12" fillId="2" borderId="2" xfId="3" applyNumberFormat="1" applyFont="1" applyFill="1" applyBorder="1" applyAlignment="1">
      <alignment horizontal="center" vertical="center"/>
    </xf>
    <xf numFmtId="0" fontId="31" fillId="12" borderId="20" xfId="0" applyFont="1" applyFill="1" applyBorder="1" applyAlignment="1">
      <alignment horizontal="center" vertical="center" wrapText="1"/>
    </xf>
    <xf numFmtId="0" fontId="31" fillId="12" borderId="21" xfId="0" applyFont="1" applyFill="1" applyBorder="1" applyAlignment="1">
      <alignment horizontal="center" vertical="center" wrapText="1"/>
    </xf>
    <xf numFmtId="0" fontId="31" fillId="12" borderId="22" xfId="0" applyFont="1" applyFill="1" applyBorder="1" applyAlignment="1">
      <alignment horizontal="center" vertical="center" wrapText="1"/>
    </xf>
    <xf numFmtId="0" fontId="14" fillId="3" borderId="58" xfId="3" applyNumberFormat="1" applyFont="1" applyFill="1" applyBorder="1" applyAlignment="1">
      <alignment horizontal="center" vertical="center"/>
    </xf>
    <xf numFmtId="0" fontId="14" fillId="3" borderId="53" xfId="3" applyNumberFormat="1" applyFont="1" applyFill="1" applyBorder="1" applyAlignment="1">
      <alignment horizontal="center" vertical="center"/>
    </xf>
    <xf numFmtId="2" fontId="14" fillId="3" borderId="52" xfId="3" applyNumberFormat="1" applyFont="1" applyFill="1" applyBorder="1" applyAlignment="1">
      <alignment horizontal="center" vertical="center"/>
    </xf>
    <xf numFmtId="0" fontId="14" fillId="3" borderId="80" xfId="3" applyNumberFormat="1" applyFont="1" applyFill="1" applyBorder="1" applyAlignment="1">
      <alignment horizontal="center" vertical="center"/>
    </xf>
  </cellXfs>
  <cellStyles count="7">
    <cellStyle name="Hiperlink" xfId="2" builtinId="8"/>
    <cellStyle name="Normal" xfId="0" builtinId="0"/>
    <cellStyle name="Normal 2" xfId="1" xr:uid="{00000000-0005-0000-0000-000002000000}"/>
    <cellStyle name="Normal 3" xfId="5" xr:uid="{00000000-0005-0000-0000-000003000000}"/>
    <cellStyle name="Porcentagem" xfId="4" builtinId="5"/>
    <cellStyle name="Porcentagem 2" xfId="6" xr:uid="{00000000-0005-0000-0000-000005000000}"/>
    <cellStyle name="Vírgula" xfId="3" builtinId="3"/>
  </cellStyles>
  <dxfs count="426"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64478</xdr:colOff>
      <xdr:row>10</xdr:row>
      <xdr:rowOff>18318</xdr:rowOff>
    </xdr:from>
    <xdr:to>
      <xdr:col>23</xdr:col>
      <xdr:colOff>54953</xdr:colOff>
      <xdr:row>14</xdr:row>
      <xdr:rowOff>94517</xdr:rowOff>
    </xdr:to>
    <xdr:pic>
      <xdr:nvPicPr>
        <xdr:cNvPr id="28" name="Imagem 27" descr="Sistema _ assinatura_02_ sem tag lin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9286" y="1337164"/>
          <a:ext cx="2752725" cy="603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234470</xdr:colOff>
      <xdr:row>1</xdr:row>
      <xdr:rowOff>65943</xdr:rowOff>
    </xdr:from>
    <xdr:to>
      <xdr:col>3</xdr:col>
      <xdr:colOff>746607</xdr:colOff>
      <xdr:row>3</xdr:row>
      <xdr:rowOff>116716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A38F59-E729-475A-9E32-CFD848D5A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95" y="218343"/>
          <a:ext cx="1798012" cy="41272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234470</xdr:colOff>
      <xdr:row>1</xdr:row>
      <xdr:rowOff>65943</xdr:rowOff>
    </xdr:from>
    <xdr:to>
      <xdr:col>3</xdr:col>
      <xdr:colOff>746607</xdr:colOff>
      <xdr:row>3</xdr:row>
      <xdr:rowOff>116716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40D35BB-D704-4912-95B5-B64BAB382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95" y="218343"/>
          <a:ext cx="1798012" cy="4127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253520</xdr:colOff>
      <xdr:row>1</xdr:row>
      <xdr:rowOff>18318</xdr:rowOff>
    </xdr:from>
    <xdr:to>
      <xdr:col>3</xdr:col>
      <xdr:colOff>765657</xdr:colOff>
      <xdr:row>3</xdr:row>
      <xdr:rowOff>164341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E2EDF1-4F0A-458C-B453-5613E7047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45" y="170718"/>
          <a:ext cx="1798012" cy="4127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234470</xdr:colOff>
      <xdr:row>1</xdr:row>
      <xdr:rowOff>65943</xdr:rowOff>
    </xdr:from>
    <xdr:to>
      <xdr:col>3</xdr:col>
      <xdr:colOff>746607</xdr:colOff>
      <xdr:row>3</xdr:row>
      <xdr:rowOff>116716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60CB673-1976-437B-9CCA-01DCF1446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95" y="218343"/>
          <a:ext cx="1798012" cy="4127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234470</xdr:colOff>
      <xdr:row>1</xdr:row>
      <xdr:rowOff>65943</xdr:rowOff>
    </xdr:from>
    <xdr:to>
      <xdr:col>3</xdr:col>
      <xdr:colOff>746607</xdr:colOff>
      <xdr:row>3</xdr:row>
      <xdr:rowOff>116716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6762C4-0288-42E2-AAFA-A9231DEB0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95" y="218343"/>
          <a:ext cx="1798012" cy="4127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234470</xdr:colOff>
      <xdr:row>1</xdr:row>
      <xdr:rowOff>65943</xdr:rowOff>
    </xdr:from>
    <xdr:to>
      <xdr:col>4</xdr:col>
      <xdr:colOff>475511</xdr:colOff>
      <xdr:row>3</xdr:row>
      <xdr:rowOff>116716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95" y="218343"/>
          <a:ext cx="1798012" cy="4127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63" y="227135"/>
          <a:ext cx="1801676" cy="4171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153875</xdr:colOff>
      <xdr:row>1</xdr:row>
      <xdr:rowOff>73270</xdr:rowOff>
    </xdr:from>
    <xdr:to>
      <xdr:col>3</xdr:col>
      <xdr:colOff>775916</xdr:colOff>
      <xdr:row>3</xdr:row>
      <xdr:rowOff>124043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0" y="225670"/>
          <a:ext cx="1803141" cy="4127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SO9001\04.%20LASERFICHE\200%20ARQUIVO%20SESCOOP\010.2.2%20DIRETRIZES%20DE%20GEST&#195;O%20ISO%209001\.02%20Objetivos,%20Indicadores%20e%20Metas\010.2.2.001.02%20Objetivos,%20Indicadores%20e%20Metas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AÇÃO"/>
      <sheetName val="Sistema de Gestão da Qualidade"/>
      <sheetName val="2016"/>
      <sheetName val="Linhas de Ação"/>
      <sheetName val="2017"/>
      <sheetName val="O1"/>
      <sheetName val="O2"/>
      <sheetName val="O3"/>
      <sheetName val="O4"/>
      <sheetName val="O5"/>
      <sheetName val="S1"/>
      <sheetName val="S2"/>
      <sheetName val="S3"/>
      <sheetName val="S4"/>
      <sheetName val="S5"/>
      <sheetName val="S6"/>
      <sheetName val="S7"/>
      <sheetName val="G1"/>
      <sheetName val="G2"/>
      <sheetName val="G3"/>
      <sheetName val="G4"/>
    </sheetNames>
    <sheetDataSet>
      <sheetData sheetId="0"/>
      <sheetData sheetId="1"/>
      <sheetData sheetId="2"/>
      <sheetData sheetId="3"/>
      <sheetData sheetId="4"/>
      <sheetData sheetId="5">
        <row r="34">
          <cell r="J34">
            <v>2</v>
          </cell>
        </row>
      </sheetData>
      <sheetData sheetId="6">
        <row r="31">
          <cell r="J31">
            <v>7.7</v>
          </cell>
        </row>
      </sheetData>
      <sheetData sheetId="7">
        <row r="31">
          <cell r="J31">
            <v>8.4</v>
          </cell>
        </row>
      </sheetData>
      <sheetData sheetId="8">
        <row r="33">
          <cell r="J33">
            <v>1091</v>
          </cell>
        </row>
      </sheetData>
      <sheetData sheetId="9">
        <row r="31">
          <cell r="J31">
            <v>8.4</v>
          </cell>
        </row>
      </sheetData>
      <sheetData sheetId="10">
        <row r="33">
          <cell r="J33">
            <v>3734</v>
          </cell>
        </row>
      </sheetData>
      <sheetData sheetId="11">
        <row r="34">
          <cell r="J34">
            <v>1244</v>
          </cell>
        </row>
      </sheetData>
      <sheetData sheetId="12">
        <row r="34">
          <cell r="J34">
            <v>14954</v>
          </cell>
        </row>
      </sheetData>
      <sheetData sheetId="13">
        <row r="34">
          <cell r="J34">
            <v>29</v>
          </cell>
        </row>
      </sheetData>
      <sheetData sheetId="14">
        <row r="33">
          <cell r="J33">
            <v>0.85209999999999997</v>
          </cell>
        </row>
      </sheetData>
      <sheetData sheetId="15">
        <row r="34">
          <cell r="J34">
            <v>12048</v>
          </cell>
        </row>
      </sheetData>
      <sheetData sheetId="16">
        <row r="33">
          <cell r="J33">
            <v>53911</v>
          </cell>
        </row>
      </sheetData>
      <sheetData sheetId="17">
        <row r="32">
          <cell r="J32">
            <v>66241.919999999998</v>
          </cell>
        </row>
      </sheetData>
      <sheetData sheetId="18">
        <row r="31">
          <cell r="J31">
            <v>0.188</v>
          </cell>
        </row>
      </sheetData>
      <sheetData sheetId="19">
        <row r="31">
          <cell r="J31">
            <v>9.06</v>
          </cell>
        </row>
      </sheetData>
      <sheetData sheetId="20">
        <row r="32">
          <cell r="J32">
            <v>391074.52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36"/>
  <sheetViews>
    <sheetView showGridLines="0" showRowColHeaders="0" showRuler="0" showWhiteSpace="0" topLeftCell="A22" zoomScale="130" zoomScaleNormal="130" zoomScaleSheetLayoutView="140" zoomScalePageLayoutView="130" workbookViewId="0">
      <selection activeCell="M38" sqref="M38"/>
    </sheetView>
  </sheetViews>
  <sheetFormatPr defaultColWidth="0" defaultRowHeight="15" zeroHeight="1" x14ac:dyDescent="0.25"/>
  <cols>
    <col min="1" max="12" width="3.140625" style="6" customWidth="1"/>
    <col min="13" max="13" width="3.140625" style="7" customWidth="1"/>
    <col min="14" max="34" width="3.140625" style="6" customWidth="1"/>
    <col min="35" max="16384" width="9.140625" style="2" hidden="1"/>
  </cols>
  <sheetData>
    <row r="1" spans="1:34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0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0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0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0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0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0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0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0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0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0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42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33.75" customHeight="1" x14ac:dyDescent="0.25">
      <c r="A17" s="236" t="s">
        <v>2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</row>
    <row r="18" spans="1:34" ht="33.75" customHeight="1" x14ac:dyDescent="0.2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</row>
    <row r="19" spans="1:34" ht="21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1.75" customHeight="1" x14ac:dyDescent="0.25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</row>
    <row r="21" spans="1:34" ht="33.75" customHeight="1" x14ac:dyDescent="0.25">
      <c r="A21" s="236" t="s">
        <v>158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</row>
    <row r="22" spans="1:34" ht="33.75" customHeight="1" x14ac:dyDescent="0.25">
      <c r="A22" s="236" t="s">
        <v>65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</row>
    <row r="23" spans="1:34" ht="10.5" customHeight="1" x14ac:dyDescent="0.25">
      <c r="A23" s="1"/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"/>
      <c r="AG23" s="1"/>
      <c r="AH23" s="1"/>
    </row>
    <row r="24" spans="1:34" ht="10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0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0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0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0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0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0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0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0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 x14ac:dyDescent="0.25">
      <c r="A33" s="1"/>
      <c r="B33" s="1"/>
      <c r="C33" s="1"/>
      <c r="D33" s="1"/>
      <c r="E33" s="206" t="s">
        <v>3</v>
      </c>
      <c r="F33" s="207"/>
      <c r="G33" s="207"/>
      <c r="H33" s="207"/>
      <c r="I33" s="207"/>
      <c r="J33" s="207"/>
      <c r="K33" s="207"/>
      <c r="L33" s="208"/>
      <c r="M33" s="206" t="s">
        <v>1</v>
      </c>
      <c r="N33" s="207"/>
      <c r="O33" s="207"/>
      <c r="P33" s="207"/>
      <c r="Q33" s="207"/>
      <c r="R33" s="207"/>
      <c r="S33" s="207"/>
      <c r="T33" s="207"/>
      <c r="U33" s="208"/>
      <c r="V33" s="206" t="s">
        <v>4</v>
      </c>
      <c r="W33" s="207"/>
      <c r="X33" s="207"/>
      <c r="Y33" s="207"/>
      <c r="Z33" s="207"/>
      <c r="AA33" s="207"/>
      <c r="AB33" s="207"/>
      <c r="AC33" s="207"/>
      <c r="AD33" s="208"/>
      <c r="AE33" s="1"/>
      <c r="AF33" s="1"/>
      <c r="AG33" s="1"/>
      <c r="AH33" s="1"/>
    </row>
    <row r="34" spans="1:34" ht="22.5" customHeight="1" x14ac:dyDescent="0.25">
      <c r="A34" s="1"/>
      <c r="B34" s="1"/>
      <c r="C34" s="1"/>
      <c r="D34" s="1"/>
      <c r="E34" s="209" t="s">
        <v>452</v>
      </c>
      <c r="F34" s="210"/>
      <c r="G34" s="210"/>
      <c r="H34" s="210"/>
      <c r="I34" s="210"/>
      <c r="J34" s="210"/>
      <c r="K34" s="210"/>
      <c r="L34" s="211"/>
      <c r="M34" s="218">
        <v>43546</v>
      </c>
      <c r="N34" s="219"/>
      <c r="O34" s="219"/>
      <c r="P34" s="219"/>
      <c r="Q34" s="219"/>
      <c r="R34" s="219"/>
      <c r="S34" s="219"/>
      <c r="T34" s="219"/>
      <c r="U34" s="220"/>
      <c r="V34" s="227" t="s">
        <v>453</v>
      </c>
      <c r="W34" s="228"/>
      <c r="X34" s="228"/>
      <c r="Y34" s="228"/>
      <c r="Z34" s="228"/>
      <c r="AA34" s="228"/>
      <c r="AB34" s="228"/>
      <c r="AC34" s="228"/>
      <c r="AD34" s="229"/>
      <c r="AE34" s="1"/>
      <c r="AF34" s="1"/>
      <c r="AG34" s="1"/>
      <c r="AH34" s="1"/>
    </row>
    <row r="35" spans="1:34" ht="22.5" customHeight="1" x14ac:dyDescent="0.25">
      <c r="A35" s="1"/>
      <c r="B35" s="1"/>
      <c r="C35" s="1"/>
      <c r="D35" s="1"/>
      <c r="E35" s="212"/>
      <c r="F35" s="213"/>
      <c r="G35" s="213"/>
      <c r="H35" s="213"/>
      <c r="I35" s="213"/>
      <c r="J35" s="213"/>
      <c r="K35" s="213"/>
      <c r="L35" s="214"/>
      <c r="M35" s="221"/>
      <c r="N35" s="222"/>
      <c r="O35" s="222"/>
      <c r="P35" s="222"/>
      <c r="Q35" s="222"/>
      <c r="R35" s="222"/>
      <c r="S35" s="222"/>
      <c r="T35" s="222"/>
      <c r="U35" s="223"/>
      <c r="V35" s="230"/>
      <c r="W35" s="231"/>
      <c r="X35" s="231"/>
      <c r="Y35" s="231"/>
      <c r="Z35" s="231"/>
      <c r="AA35" s="231"/>
      <c r="AB35" s="231"/>
      <c r="AC35" s="231"/>
      <c r="AD35" s="232"/>
      <c r="AE35" s="1"/>
      <c r="AF35" s="1"/>
      <c r="AG35" s="1"/>
      <c r="AH35" s="1"/>
    </row>
    <row r="36" spans="1:34" ht="22.5" customHeight="1" x14ac:dyDescent="0.25">
      <c r="A36" s="1"/>
      <c r="B36" s="1"/>
      <c r="C36" s="1"/>
      <c r="D36" s="1"/>
      <c r="E36" s="212"/>
      <c r="F36" s="213"/>
      <c r="G36" s="213"/>
      <c r="H36" s="213"/>
      <c r="I36" s="213"/>
      <c r="J36" s="213"/>
      <c r="K36" s="213"/>
      <c r="L36" s="214"/>
      <c r="M36" s="221"/>
      <c r="N36" s="222"/>
      <c r="O36" s="222"/>
      <c r="P36" s="222"/>
      <c r="Q36" s="222"/>
      <c r="R36" s="222"/>
      <c r="S36" s="222"/>
      <c r="T36" s="222"/>
      <c r="U36" s="223"/>
      <c r="V36" s="230"/>
      <c r="W36" s="231"/>
      <c r="X36" s="231"/>
      <c r="Y36" s="231"/>
      <c r="Z36" s="231"/>
      <c r="AA36" s="231"/>
      <c r="AB36" s="231"/>
      <c r="AC36" s="231"/>
      <c r="AD36" s="232"/>
      <c r="AE36" s="1"/>
      <c r="AF36" s="1"/>
      <c r="AG36" s="1"/>
      <c r="AH36" s="1"/>
    </row>
    <row r="37" spans="1:34" ht="22.5" customHeight="1" x14ac:dyDescent="0.25">
      <c r="A37" s="1"/>
      <c r="B37" s="1"/>
      <c r="C37" s="1"/>
      <c r="D37" s="1"/>
      <c r="E37" s="215"/>
      <c r="F37" s="216"/>
      <c r="G37" s="216"/>
      <c r="H37" s="216"/>
      <c r="I37" s="216"/>
      <c r="J37" s="216"/>
      <c r="K37" s="216"/>
      <c r="L37" s="217"/>
      <c r="M37" s="224"/>
      <c r="N37" s="225"/>
      <c r="O37" s="225"/>
      <c r="P37" s="225"/>
      <c r="Q37" s="225"/>
      <c r="R37" s="225"/>
      <c r="S37" s="225"/>
      <c r="T37" s="225"/>
      <c r="U37" s="226"/>
      <c r="V37" s="233"/>
      <c r="W37" s="234"/>
      <c r="X37" s="234"/>
      <c r="Y37" s="234"/>
      <c r="Z37" s="234"/>
      <c r="AA37" s="234"/>
      <c r="AB37" s="234"/>
      <c r="AC37" s="234"/>
      <c r="AD37" s="235"/>
      <c r="AE37" s="1"/>
      <c r="AF37" s="1"/>
      <c r="AG37" s="1"/>
      <c r="AH37" s="1"/>
    </row>
    <row r="38" spans="1:34" ht="22.5" customHeight="1" x14ac:dyDescent="0.25">
      <c r="A38" s="1"/>
      <c r="B38" s="1"/>
      <c r="C38" s="1"/>
      <c r="D38" s="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"/>
      <c r="AF38" s="1"/>
      <c r="AG38" s="1"/>
      <c r="AH38" s="1"/>
    </row>
    <row r="39" spans="1:34" ht="15" customHeight="1" x14ac:dyDescent="0.25">
      <c r="A39" s="1"/>
      <c r="B39" s="1"/>
      <c r="C39" s="1"/>
      <c r="D39" s="1"/>
      <c r="E39" s="200" t="s">
        <v>0</v>
      </c>
      <c r="F39" s="200"/>
      <c r="G39" s="200"/>
      <c r="H39" s="200"/>
      <c r="I39" s="200"/>
      <c r="J39" s="200" t="s">
        <v>6</v>
      </c>
      <c r="K39" s="200"/>
      <c r="L39" s="200"/>
      <c r="M39" s="200"/>
      <c r="N39" s="200"/>
      <c r="O39" s="200"/>
      <c r="P39" s="200"/>
      <c r="Q39" s="200"/>
      <c r="R39" s="200" t="s">
        <v>7</v>
      </c>
      <c r="S39" s="200"/>
      <c r="T39" s="200"/>
      <c r="U39" s="200"/>
      <c r="V39" s="200"/>
      <c r="W39" s="200"/>
      <c r="X39" s="200"/>
      <c r="Y39" s="200"/>
      <c r="Z39" s="200" t="s">
        <v>1</v>
      </c>
      <c r="AA39" s="200"/>
      <c r="AB39" s="200"/>
      <c r="AC39" s="200"/>
      <c r="AD39" s="200"/>
      <c r="AE39" s="1"/>
      <c r="AF39" s="1"/>
      <c r="AG39" s="1"/>
      <c r="AH39" s="1"/>
    </row>
    <row r="40" spans="1:34" ht="22.5" customHeight="1" x14ac:dyDescent="0.25">
      <c r="A40" s="1"/>
      <c r="B40" s="1"/>
      <c r="C40" s="1"/>
      <c r="D40" s="1"/>
      <c r="E40" s="201" t="s">
        <v>8</v>
      </c>
      <c r="F40" s="201"/>
      <c r="G40" s="201"/>
      <c r="H40" s="201"/>
      <c r="I40" s="201"/>
      <c r="J40" s="202" t="s">
        <v>280</v>
      </c>
      <c r="K40" s="203"/>
      <c r="L40" s="203"/>
      <c r="M40" s="203"/>
      <c r="N40" s="203"/>
      <c r="O40" s="203"/>
      <c r="P40" s="203"/>
      <c r="Q40" s="203"/>
      <c r="R40" s="201"/>
      <c r="S40" s="201"/>
      <c r="T40" s="201"/>
      <c r="U40" s="201"/>
      <c r="V40" s="201"/>
      <c r="W40" s="201"/>
      <c r="X40" s="201"/>
      <c r="Y40" s="201"/>
      <c r="Z40" s="204">
        <v>43546</v>
      </c>
      <c r="AA40" s="202"/>
      <c r="AB40" s="202"/>
      <c r="AC40" s="202"/>
      <c r="AD40" s="202"/>
      <c r="AE40" s="1"/>
      <c r="AF40" s="1"/>
      <c r="AG40" s="1"/>
      <c r="AH40" s="1"/>
    </row>
    <row r="41" spans="1:34" ht="22.5" customHeight="1" x14ac:dyDescent="0.25">
      <c r="A41" s="1"/>
      <c r="B41" s="1"/>
      <c r="C41" s="1"/>
      <c r="D41" s="1"/>
      <c r="E41" s="201" t="s">
        <v>9</v>
      </c>
      <c r="F41" s="201"/>
      <c r="G41" s="201"/>
      <c r="H41" s="201"/>
      <c r="I41" s="201" t="s">
        <v>5</v>
      </c>
      <c r="J41" s="205" t="s">
        <v>11</v>
      </c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4">
        <v>43546</v>
      </c>
      <c r="AA41" s="202"/>
      <c r="AB41" s="202"/>
      <c r="AC41" s="202"/>
      <c r="AD41" s="202"/>
      <c r="AE41" s="1"/>
      <c r="AF41" s="1"/>
      <c r="AG41" s="1"/>
      <c r="AH41" s="1"/>
    </row>
    <row r="42" spans="1:34" ht="22.5" customHeight="1" x14ac:dyDescent="0.25">
      <c r="A42" s="1"/>
      <c r="B42" s="1"/>
      <c r="C42" s="1"/>
      <c r="D42" s="1"/>
      <c r="E42" s="201" t="s">
        <v>10</v>
      </c>
      <c r="F42" s="201"/>
      <c r="G42" s="201"/>
      <c r="H42" s="201"/>
      <c r="I42" s="201" t="s">
        <v>5</v>
      </c>
      <c r="J42" s="205" t="s">
        <v>12</v>
      </c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4">
        <v>43546</v>
      </c>
      <c r="AA42" s="202"/>
      <c r="AB42" s="202"/>
      <c r="AC42" s="202"/>
      <c r="AD42" s="202"/>
      <c r="AE42" s="1"/>
      <c r="AF42" s="1"/>
      <c r="AG42" s="1"/>
      <c r="AH42" s="1"/>
    </row>
    <row r="43" spans="1:34" ht="10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0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0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0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0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0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0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0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0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0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0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0.5" hidden="1" customHeight="1" x14ac:dyDescent="0.25"/>
    <row r="55" spans="1:34" ht="10.5" hidden="1" customHeight="1" x14ac:dyDescent="0.25"/>
    <row r="56" spans="1:34" ht="10.5" hidden="1" customHeight="1" x14ac:dyDescent="0.25"/>
    <row r="57" spans="1:34" ht="10.5" hidden="1" customHeight="1" x14ac:dyDescent="0.25"/>
    <row r="58" spans="1:34" ht="10.5" hidden="1" customHeight="1" x14ac:dyDescent="0.25"/>
    <row r="59" spans="1:34" ht="10.5" hidden="1" customHeight="1" x14ac:dyDescent="0.25"/>
    <row r="60" spans="1:34" ht="10.5" hidden="1" customHeight="1" x14ac:dyDescent="0.25"/>
    <row r="61" spans="1:34" ht="10.5" hidden="1" customHeight="1" x14ac:dyDescent="0.25"/>
    <row r="62" spans="1:34" ht="10.5" hidden="1" customHeight="1" x14ac:dyDescent="0.25"/>
    <row r="63" spans="1:34" ht="10.5" hidden="1" customHeight="1" x14ac:dyDescent="0.25"/>
    <row r="64" spans="1:34" ht="10.5" hidden="1" customHeight="1" x14ac:dyDescent="0.25"/>
    <row r="65" ht="10.5" hidden="1" customHeight="1" x14ac:dyDescent="0.25"/>
    <row r="66" ht="10.5" hidden="1" customHeight="1" x14ac:dyDescent="0.25"/>
    <row r="67" ht="10.5" hidden="1" customHeight="1" x14ac:dyDescent="0.25"/>
    <row r="68" ht="10.5" hidden="1" customHeight="1" x14ac:dyDescent="0.25"/>
    <row r="69" ht="10.5" hidden="1" customHeight="1" x14ac:dyDescent="0.25"/>
    <row r="70" ht="10.5" hidden="1" customHeight="1" x14ac:dyDescent="0.25"/>
    <row r="71" ht="10.5" hidden="1" customHeight="1" x14ac:dyDescent="0.25"/>
    <row r="72" ht="10.5" hidden="1" customHeight="1" x14ac:dyDescent="0.25"/>
    <row r="73" ht="10.5" hidden="1" customHeight="1" x14ac:dyDescent="0.25"/>
    <row r="74" ht="10.5" hidden="1" customHeight="1" x14ac:dyDescent="0.25"/>
    <row r="75" ht="10.5" hidden="1" customHeight="1" x14ac:dyDescent="0.25"/>
    <row r="76" ht="10.5" hidden="1" customHeight="1" x14ac:dyDescent="0.25"/>
    <row r="77" ht="10.5" hidden="1" customHeight="1" x14ac:dyDescent="0.25"/>
    <row r="78" ht="10.5" hidden="1" customHeight="1" x14ac:dyDescent="0.25"/>
    <row r="79" ht="10.5" hidden="1" customHeight="1" x14ac:dyDescent="0.25"/>
    <row r="80" ht="10.5" hidden="1" customHeight="1" x14ac:dyDescent="0.25"/>
    <row r="81" ht="10.5" hidden="1" customHeight="1" x14ac:dyDescent="0.25"/>
    <row r="82" ht="10.5" hidden="1" customHeight="1" x14ac:dyDescent="0.25"/>
    <row r="83" ht="10.5" hidden="1" customHeight="1" x14ac:dyDescent="0.25"/>
    <row r="84" ht="10.5" hidden="1" customHeight="1" x14ac:dyDescent="0.25"/>
    <row r="85" ht="10.5" hidden="1" customHeight="1" x14ac:dyDescent="0.25"/>
    <row r="86" ht="10.5" hidden="1" customHeight="1" x14ac:dyDescent="0.25"/>
    <row r="87" ht="10.5" hidden="1" customHeight="1" x14ac:dyDescent="0.25"/>
    <row r="88" ht="10.5" hidden="1" customHeight="1" x14ac:dyDescent="0.25"/>
    <row r="89" ht="10.5" hidden="1" customHeight="1" x14ac:dyDescent="0.25"/>
    <row r="90" ht="10.5" hidden="1" customHeight="1" x14ac:dyDescent="0.25"/>
    <row r="91" ht="10.5" hidden="1" customHeight="1" x14ac:dyDescent="0.25"/>
    <row r="92" ht="10.5" hidden="1" customHeight="1" x14ac:dyDescent="0.25"/>
    <row r="93" ht="10.5" hidden="1" customHeight="1" x14ac:dyDescent="0.25"/>
    <row r="94" ht="10.5" hidden="1" customHeight="1" x14ac:dyDescent="0.25"/>
    <row r="95" ht="10.5" hidden="1" customHeight="1" x14ac:dyDescent="0.25"/>
    <row r="96" ht="10.5" hidden="1" customHeight="1" x14ac:dyDescent="0.25"/>
    <row r="97" ht="10.5" hidden="1" customHeight="1" x14ac:dyDescent="0.25"/>
    <row r="98" ht="10.5" hidden="1" customHeight="1" x14ac:dyDescent="0.25"/>
    <row r="99" ht="10.5" hidden="1" customHeight="1" x14ac:dyDescent="0.25"/>
    <row r="100" ht="10.5" hidden="1" customHeight="1" x14ac:dyDescent="0.25"/>
    <row r="101" ht="10.5" hidden="1" customHeight="1" x14ac:dyDescent="0.25"/>
    <row r="102" ht="10.5" hidden="1" customHeight="1" x14ac:dyDescent="0.25"/>
    <row r="103" ht="10.5" hidden="1" customHeight="1" x14ac:dyDescent="0.25"/>
    <row r="104" ht="10.5" hidden="1" customHeight="1" x14ac:dyDescent="0.25"/>
    <row r="105" ht="10.5" hidden="1" customHeight="1" x14ac:dyDescent="0.25"/>
    <row r="106" ht="10.5" hidden="1" customHeight="1" x14ac:dyDescent="0.25"/>
    <row r="107" ht="10.5" hidden="1" customHeight="1" x14ac:dyDescent="0.25"/>
    <row r="108" ht="10.5" hidden="1" customHeight="1" x14ac:dyDescent="0.25"/>
    <row r="109" ht="10.5" hidden="1" customHeight="1" x14ac:dyDescent="0.25"/>
    <row r="110" ht="10.5" hidden="1" customHeight="1" x14ac:dyDescent="0.25"/>
    <row r="111" ht="10.5" hidden="1" customHeight="1" x14ac:dyDescent="0.25"/>
    <row r="112" ht="10.5" hidden="1" customHeight="1" x14ac:dyDescent="0.25"/>
    <row r="113" ht="10.5" hidden="1" customHeight="1" x14ac:dyDescent="0.25"/>
    <row r="114" ht="10.5" hidden="1" customHeight="1" x14ac:dyDescent="0.25"/>
    <row r="115" ht="10.5" hidden="1" customHeight="1" x14ac:dyDescent="0.25"/>
    <row r="116" ht="10.5" hidden="1" customHeight="1" x14ac:dyDescent="0.25"/>
    <row r="117" ht="10.5" hidden="1" customHeight="1" x14ac:dyDescent="0.25"/>
    <row r="118" ht="10.5" hidden="1" customHeight="1" x14ac:dyDescent="0.25"/>
    <row r="119" ht="10.5" hidden="1" customHeight="1" x14ac:dyDescent="0.25"/>
    <row r="120" ht="10.5" hidden="1" customHeight="1" x14ac:dyDescent="0.25"/>
    <row r="121" ht="10.5" hidden="1" customHeight="1" x14ac:dyDescent="0.25"/>
    <row r="122" ht="10.5" hidden="1" customHeight="1" x14ac:dyDescent="0.25"/>
    <row r="123" ht="10.5" hidden="1" customHeight="1" x14ac:dyDescent="0.25"/>
    <row r="124" ht="10.5" hidden="1" customHeight="1" x14ac:dyDescent="0.25"/>
    <row r="125" ht="10.5" hidden="1" customHeight="1" x14ac:dyDescent="0.25"/>
    <row r="126" ht="10.5" hidden="1" customHeight="1" x14ac:dyDescent="0.25"/>
    <row r="127" ht="10.5" hidden="1" customHeight="1" x14ac:dyDescent="0.25"/>
    <row r="128" ht="10.5" hidden="1" customHeight="1" x14ac:dyDescent="0.25"/>
    <row r="129" ht="10.5" hidden="1" customHeight="1" x14ac:dyDescent="0.25"/>
    <row r="130" ht="10.5" hidden="1" customHeight="1" x14ac:dyDescent="0.25"/>
    <row r="131" ht="10.5" hidden="1" customHeight="1" x14ac:dyDescent="0.25"/>
    <row r="132" ht="10.5" hidden="1" customHeight="1" x14ac:dyDescent="0.25"/>
    <row r="133" ht="10.5" hidden="1" customHeight="1" x14ac:dyDescent="0.25"/>
    <row r="134" ht="10.5" hidden="1" customHeight="1" x14ac:dyDescent="0.25"/>
    <row r="135" ht="10.5" hidden="1" customHeight="1" x14ac:dyDescent="0.25"/>
    <row r="136" ht="10.5" hidden="1" customHeight="1" x14ac:dyDescent="0.25"/>
    <row r="137" ht="10.5" hidden="1" customHeight="1" x14ac:dyDescent="0.25"/>
    <row r="138" ht="10.5" hidden="1" customHeight="1" x14ac:dyDescent="0.25"/>
    <row r="139" ht="10.5" hidden="1" customHeight="1" x14ac:dyDescent="0.25"/>
    <row r="140" ht="10.5" hidden="1" customHeight="1" x14ac:dyDescent="0.25"/>
    <row r="141" ht="10.5" hidden="1" customHeight="1" x14ac:dyDescent="0.25"/>
    <row r="142" ht="10.5" hidden="1" customHeight="1" x14ac:dyDescent="0.25"/>
    <row r="143" ht="10.5" hidden="1" customHeight="1" x14ac:dyDescent="0.25"/>
    <row r="144" ht="10.5" hidden="1" customHeight="1" x14ac:dyDescent="0.25"/>
    <row r="145" ht="10.5" hidden="1" customHeight="1" x14ac:dyDescent="0.25"/>
    <row r="146" ht="10.5" hidden="1" customHeight="1" x14ac:dyDescent="0.25"/>
    <row r="147" ht="10.5" hidden="1" customHeight="1" x14ac:dyDescent="0.25"/>
    <row r="148" ht="10.5" hidden="1" customHeight="1" x14ac:dyDescent="0.25"/>
    <row r="149" ht="10.5" hidden="1" customHeight="1" x14ac:dyDescent="0.25"/>
    <row r="150" ht="10.5" hidden="1" customHeight="1" x14ac:dyDescent="0.25"/>
    <row r="151" ht="10.5" hidden="1" customHeight="1" x14ac:dyDescent="0.25"/>
    <row r="152" ht="10.5" hidden="1" customHeight="1" x14ac:dyDescent="0.25"/>
    <row r="153" ht="10.5" hidden="1" customHeight="1" x14ac:dyDescent="0.25"/>
    <row r="154" ht="10.5" hidden="1" customHeight="1" x14ac:dyDescent="0.25"/>
    <row r="155" ht="10.5" hidden="1" customHeight="1" x14ac:dyDescent="0.25"/>
    <row r="156" ht="10.5" hidden="1" customHeight="1" x14ac:dyDescent="0.25"/>
    <row r="157" ht="10.5" hidden="1" customHeight="1" x14ac:dyDescent="0.25"/>
    <row r="158" ht="10.5" hidden="1" customHeight="1" x14ac:dyDescent="0.25"/>
    <row r="159" ht="10.5" hidden="1" customHeight="1" x14ac:dyDescent="0.25"/>
    <row r="160" ht="10.5" hidden="1" customHeight="1" x14ac:dyDescent="0.25"/>
    <row r="161" ht="10.5" hidden="1" customHeight="1" x14ac:dyDescent="0.25"/>
    <row r="162" ht="10.5" hidden="1" customHeight="1" x14ac:dyDescent="0.25"/>
    <row r="163" ht="10.5" hidden="1" customHeight="1" x14ac:dyDescent="0.25"/>
    <row r="164" ht="10.5" hidden="1" customHeight="1" x14ac:dyDescent="0.25"/>
    <row r="165" ht="10.5" hidden="1" customHeight="1" x14ac:dyDescent="0.25"/>
    <row r="166" ht="10.5" hidden="1" customHeight="1" x14ac:dyDescent="0.25"/>
    <row r="167" ht="10.5" hidden="1" customHeight="1" x14ac:dyDescent="0.25"/>
    <row r="168" ht="10.5" hidden="1" customHeight="1" x14ac:dyDescent="0.25"/>
    <row r="169" ht="10.5" hidden="1" customHeight="1" x14ac:dyDescent="0.25"/>
    <row r="170" ht="10.5" hidden="1" customHeight="1" x14ac:dyDescent="0.25"/>
    <row r="171" ht="10.5" hidden="1" customHeight="1" x14ac:dyDescent="0.25"/>
    <row r="172" ht="10.5" hidden="1" customHeight="1" x14ac:dyDescent="0.25"/>
    <row r="173" ht="10.5" hidden="1" customHeight="1" x14ac:dyDescent="0.25"/>
    <row r="174" ht="10.5" hidden="1" customHeight="1" x14ac:dyDescent="0.25"/>
    <row r="175" ht="10.5" hidden="1" customHeight="1" x14ac:dyDescent="0.25"/>
    <row r="176" ht="10.5" hidden="1" customHeight="1" x14ac:dyDescent="0.25"/>
    <row r="177" ht="10.5" hidden="1" customHeight="1" x14ac:dyDescent="0.25"/>
    <row r="178" ht="10.5" hidden="1" customHeight="1" x14ac:dyDescent="0.25"/>
    <row r="179" ht="10.5" hidden="1" customHeight="1" x14ac:dyDescent="0.25"/>
    <row r="180" ht="10.5" hidden="1" customHeight="1" x14ac:dyDescent="0.25"/>
    <row r="181" ht="10.5" hidden="1" customHeight="1" x14ac:dyDescent="0.25"/>
    <row r="182" ht="10.5" hidden="1" customHeight="1" x14ac:dyDescent="0.25"/>
    <row r="183" ht="10.5" hidden="1" customHeight="1" x14ac:dyDescent="0.25"/>
    <row r="184" ht="10.5" hidden="1" customHeight="1" x14ac:dyDescent="0.25"/>
    <row r="185" ht="10.5" hidden="1" customHeight="1" x14ac:dyDescent="0.25"/>
    <row r="186" ht="10.5" hidden="1" customHeight="1" x14ac:dyDescent="0.25"/>
    <row r="187" ht="10.5" hidden="1" customHeight="1" x14ac:dyDescent="0.25"/>
    <row r="188" ht="10.5" hidden="1" customHeight="1" x14ac:dyDescent="0.25"/>
    <row r="189" ht="10.5" hidden="1" customHeight="1" x14ac:dyDescent="0.25"/>
    <row r="190" ht="10.5" hidden="1" customHeight="1" x14ac:dyDescent="0.25"/>
    <row r="191" ht="10.5" hidden="1" customHeight="1" x14ac:dyDescent="0.25"/>
    <row r="192" ht="10.5" hidden="1" customHeight="1" x14ac:dyDescent="0.25"/>
    <row r="193" ht="10.5" hidden="1" customHeight="1" x14ac:dyDescent="0.25"/>
    <row r="194" ht="10.5" hidden="1" customHeight="1" x14ac:dyDescent="0.25"/>
    <row r="195" ht="10.5" hidden="1" customHeight="1" x14ac:dyDescent="0.25"/>
    <row r="196" ht="10.5" hidden="1" customHeight="1" x14ac:dyDescent="0.25"/>
    <row r="197" ht="10.5" hidden="1" customHeight="1" x14ac:dyDescent="0.25"/>
    <row r="198" ht="10.5" hidden="1" customHeight="1" x14ac:dyDescent="0.25"/>
    <row r="199" ht="10.5" hidden="1" customHeight="1" x14ac:dyDescent="0.25"/>
    <row r="200" ht="10.5" hidden="1" customHeight="1" x14ac:dyDescent="0.25"/>
    <row r="201" ht="10.5" hidden="1" customHeight="1" x14ac:dyDescent="0.25"/>
    <row r="202" ht="10.5" hidden="1" customHeight="1" x14ac:dyDescent="0.25"/>
    <row r="203" ht="10.5" hidden="1" customHeight="1" x14ac:dyDescent="0.25"/>
    <row r="204" ht="10.5" hidden="1" customHeight="1" x14ac:dyDescent="0.25"/>
    <row r="205" ht="10.5" hidden="1" customHeight="1" x14ac:dyDescent="0.25"/>
    <row r="206" ht="10.5" hidden="1" customHeight="1" x14ac:dyDescent="0.25"/>
    <row r="207" ht="10.5" hidden="1" customHeight="1" x14ac:dyDescent="0.25"/>
    <row r="208" ht="10.5" hidden="1" customHeight="1" x14ac:dyDescent="0.25"/>
    <row r="209" ht="10.5" hidden="1" customHeight="1" x14ac:dyDescent="0.25"/>
    <row r="210" ht="10.5" hidden="1" customHeight="1" x14ac:dyDescent="0.25"/>
    <row r="211" ht="10.5" hidden="1" customHeight="1" x14ac:dyDescent="0.25"/>
    <row r="212" ht="10.5" hidden="1" customHeight="1" x14ac:dyDescent="0.25"/>
    <row r="213" ht="10.5" hidden="1" customHeight="1" x14ac:dyDescent="0.25"/>
    <row r="214" ht="10.5" hidden="1" customHeight="1" x14ac:dyDescent="0.25"/>
    <row r="215" ht="10.5" hidden="1" customHeight="1" x14ac:dyDescent="0.25"/>
    <row r="216" ht="10.5" hidden="1" customHeight="1" x14ac:dyDescent="0.25"/>
    <row r="217" ht="10.5" hidden="1" customHeight="1" x14ac:dyDescent="0.25"/>
    <row r="218" ht="10.5" hidden="1" customHeight="1" x14ac:dyDescent="0.25"/>
    <row r="219" ht="10.5" hidden="1" customHeight="1" x14ac:dyDescent="0.25"/>
    <row r="220" ht="10.5" hidden="1" customHeight="1" x14ac:dyDescent="0.25"/>
    <row r="221" ht="10.5" hidden="1" customHeight="1" x14ac:dyDescent="0.25"/>
    <row r="222" ht="10.5" hidden="1" customHeight="1" x14ac:dyDescent="0.25"/>
    <row r="223" ht="10.5" hidden="1" customHeight="1" x14ac:dyDescent="0.25"/>
    <row r="224" ht="10.5" hidden="1" customHeight="1" x14ac:dyDescent="0.25"/>
    <row r="225" ht="10.5" hidden="1" customHeight="1" x14ac:dyDescent="0.25"/>
    <row r="226" ht="10.5" hidden="1" customHeight="1" x14ac:dyDescent="0.25"/>
    <row r="227" ht="10.5" hidden="1" customHeight="1" x14ac:dyDescent="0.25"/>
    <row r="228" ht="10.5" hidden="1" customHeight="1" x14ac:dyDescent="0.25"/>
    <row r="229" ht="10.5" hidden="1" customHeight="1" x14ac:dyDescent="0.25"/>
    <row r="230" ht="10.5" hidden="1" customHeight="1" x14ac:dyDescent="0.25"/>
    <row r="231" ht="10.5" hidden="1" customHeight="1" x14ac:dyDescent="0.25"/>
    <row r="232" ht="10.5" hidden="1" customHeight="1" x14ac:dyDescent="0.25"/>
    <row r="233" ht="10.5" hidden="1" customHeight="1" x14ac:dyDescent="0.25"/>
    <row r="234" ht="10.5" hidden="1" customHeight="1" x14ac:dyDescent="0.25"/>
    <row r="235" ht="10.5" hidden="1" customHeight="1" x14ac:dyDescent="0.25"/>
    <row r="236" ht="10.5" hidden="1" customHeight="1" x14ac:dyDescent="0.25"/>
    <row r="237" ht="10.5" hidden="1" customHeight="1" x14ac:dyDescent="0.25"/>
    <row r="238" ht="10.5" hidden="1" customHeight="1" x14ac:dyDescent="0.25"/>
    <row r="239" ht="10.5" hidden="1" customHeight="1" x14ac:dyDescent="0.25"/>
    <row r="240" ht="10.5" hidden="1" customHeight="1" x14ac:dyDescent="0.25"/>
    <row r="241" ht="10.5" hidden="1" customHeight="1" x14ac:dyDescent="0.25"/>
    <row r="242" ht="10.5" hidden="1" customHeight="1" x14ac:dyDescent="0.25"/>
    <row r="243" ht="10.5" hidden="1" customHeight="1" x14ac:dyDescent="0.25"/>
    <row r="244" ht="10.5" hidden="1" customHeight="1" x14ac:dyDescent="0.25"/>
    <row r="245" ht="10.5" hidden="1" customHeight="1" x14ac:dyDescent="0.25"/>
    <row r="246" ht="10.5" hidden="1" customHeight="1" x14ac:dyDescent="0.25"/>
    <row r="247" ht="10.5" hidden="1" customHeight="1" x14ac:dyDescent="0.25"/>
    <row r="248" ht="10.5" hidden="1" customHeight="1" x14ac:dyDescent="0.25"/>
    <row r="249" ht="10.5" hidden="1" customHeight="1" x14ac:dyDescent="0.25"/>
    <row r="250" ht="10.5" hidden="1" customHeight="1" x14ac:dyDescent="0.25"/>
    <row r="251" ht="10.5" hidden="1" customHeight="1" x14ac:dyDescent="0.25"/>
    <row r="252" ht="10.5" hidden="1" customHeight="1" x14ac:dyDescent="0.25"/>
    <row r="253" ht="10.5" hidden="1" customHeight="1" x14ac:dyDescent="0.25"/>
    <row r="254" ht="10.5" hidden="1" customHeight="1" x14ac:dyDescent="0.25"/>
    <row r="255" ht="10.5" hidden="1" customHeight="1" x14ac:dyDescent="0.25"/>
    <row r="256" ht="10.5" hidden="1" customHeight="1" x14ac:dyDescent="0.25"/>
    <row r="257" ht="10.5" hidden="1" customHeight="1" x14ac:dyDescent="0.25"/>
    <row r="258" ht="10.5" hidden="1" customHeight="1" x14ac:dyDescent="0.25"/>
    <row r="259" ht="10.5" hidden="1" customHeight="1" x14ac:dyDescent="0.25"/>
    <row r="260" ht="10.5" hidden="1" customHeight="1" x14ac:dyDescent="0.25"/>
    <row r="261" ht="10.5" hidden="1" customHeight="1" x14ac:dyDescent="0.25"/>
    <row r="262" ht="10.5" hidden="1" customHeight="1" x14ac:dyDescent="0.25"/>
    <row r="263" ht="10.5" hidden="1" customHeight="1" x14ac:dyDescent="0.25"/>
    <row r="264" ht="10.5" hidden="1" customHeight="1" x14ac:dyDescent="0.25"/>
    <row r="265" ht="10.5" hidden="1" customHeight="1" x14ac:dyDescent="0.25"/>
    <row r="266" ht="10.5" hidden="1" customHeight="1" x14ac:dyDescent="0.25"/>
    <row r="267" ht="10.5" hidden="1" customHeight="1" x14ac:dyDescent="0.25"/>
    <row r="268" ht="10.5" hidden="1" customHeight="1" x14ac:dyDescent="0.25"/>
    <row r="269" ht="10.5" hidden="1" customHeight="1" x14ac:dyDescent="0.25"/>
    <row r="270" ht="10.5" hidden="1" customHeight="1" x14ac:dyDescent="0.25"/>
    <row r="271" ht="10.5" hidden="1" customHeight="1" x14ac:dyDescent="0.25"/>
    <row r="272" ht="10.5" hidden="1" customHeight="1" x14ac:dyDescent="0.25"/>
    <row r="273" ht="10.5" hidden="1" customHeight="1" x14ac:dyDescent="0.25"/>
    <row r="274" ht="10.5" hidden="1" customHeight="1" x14ac:dyDescent="0.25"/>
    <row r="275" ht="10.5" hidden="1" customHeight="1" x14ac:dyDescent="0.25"/>
    <row r="276" ht="10.5" hidden="1" customHeight="1" x14ac:dyDescent="0.25"/>
    <row r="277" ht="10.5" hidden="1" customHeight="1" x14ac:dyDescent="0.25"/>
    <row r="278" ht="10.5" hidden="1" customHeight="1" x14ac:dyDescent="0.25"/>
    <row r="279" ht="10.5" hidden="1" customHeight="1" x14ac:dyDescent="0.25"/>
    <row r="280" ht="10.5" hidden="1" customHeight="1" x14ac:dyDescent="0.25"/>
    <row r="281" ht="10.5" hidden="1" customHeight="1" x14ac:dyDescent="0.25"/>
    <row r="282" ht="10.5" hidden="1" customHeight="1" x14ac:dyDescent="0.25"/>
    <row r="283" ht="10.5" hidden="1" customHeight="1" x14ac:dyDescent="0.25"/>
    <row r="284" ht="10.5" hidden="1" customHeight="1" x14ac:dyDescent="0.25"/>
    <row r="285" ht="10.5" hidden="1" customHeight="1" x14ac:dyDescent="0.25"/>
    <row r="286" ht="10.5" hidden="1" customHeight="1" x14ac:dyDescent="0.25"/>
    <row r="287" ht="10.5" hidden="1" customHeight="1" x14ac:dyDescent="0.25"/>
    <row r="288" ht="10.5" hidden="1" customHeight="1" x14ac:dyDescent="0.25"/>
    <row r="289" ht="10.5" hidden="1" customHeight="1" x14ac:dyDescent="0.25"/>
    <row r="290" ht="10.5" hidden="1" customHeight="1" x14ac:dyDescent="0.25"/>
    <row r="291" ht="10.5" hidden="1" customHeight="1" x14ac:dyDescent="0.25"/>
    <row r="292" ht="10.5" hidden="1" customHeight="1" x14ac:dyDescent="0.25"/>
    <row r="293" ht="10.5" hidden="1" customHeight="1" x14ac:dyDescent="0.25"/>
    <row r="294" ht="10.5" hidden="1" customHeight="1" x14ac:dyDescent="0.25"/>
    <row r="295" ht="10.5" hidden="1" customHeight="1" x14ac:dyDescent="0.25"/>
    <row r="296" ht="10.5" hidden="1" customHeight="1" x14ac:dyDescent="0.25"/>
    <row r="297" ht="10.5" hidden="1" customHeight="1" x14ac:dyDescent="0.25"/>
    <row r="298" ht="10.5" hidden="1" customHeight="1" x14ac:dyDescent="0.25"/>
    <row r="299" ht="10.5" hidden="1" customHeight="1" x14ac:dyDescent="0.25"/>
    <row r="300" ht="10.5" hidden="1" customHeight="1" x14ac:dyDescent="0.25"/>
    <row r="301" ht="10.5" hidden="1" customHeight="1" x14ac:dyDescent="0.25"/>
    <row r="302" ht="10.5" hidden="1" customHeight="1" x14ac:dyDescent="0.25"/>
    <row r="303" ht="10.5" hidden="1" customHeight="1" x14ac:dyDescent="0.25"/>
    <row r="304" ht="10.5" hidden="1" customHeight="1" x14ac:dyDescent="0.25"/>
    <row r="305" ht="10.5" hidden="1" customHeight="1" x14ac:dyDescent="0.25"/>
    <row r="306" ht="10.5" hidden="1" customHeight="1" x14ac:dyDescent="0.25"/>
    <row r="307" ht="10.5" hidden="1" customHeight="1" x14ac:dyDescent="0.25"/>
    <row r="308" ht="10.5" hidden="1" customHeight="1" x14ac:dyDescent="0.25"/>
    <row r="309" ht="10.5" hidden="1" customHeight="1" x14ac:dyDescent="0.25"/>
    <row r="310" ht="10.5" hidden="1" customHeight="1" x14ac:dyDescent="0.25"/>
    <row r="311" ht="10.5" hidden="1" customHeight="1" x14ac:dyDescent="0.25"/>
    <row r="312" ht="10.5" hidden="1" customHeight="1" x14ac:dyDescent="0.25"/>
    <row r="313" ht="10.5" hidden="1" customHeight="1" x14ac:dyDescent="0.25"/>
    <row r="314" ht="10.5" hidden="1" customHeight="1" x14ac:dyDescent="0.25"/>
    <row r="315" ht="10.5" hidden="1" customHeight="1" x14ac:dyDescent="0.25"/>
    <row r="316" ht="10.5" hidden="1" customHeight="1" x14ac:dyDescent="0.25"/>
    <row r="317" ht="10.5" hidden="1" customHeight="1" x14ac:dyDescent="0.25"/>
    <row r="318" ht="10.5" hidden="1" customHeight="1" x14ac:dyDescent="0.25"/>
    <row r="319" ht="10.5" hidden="1" customHeight="1" x14ac:dyDescent="0.25"/>
    <row r="320" ht="10.5" hidden="1" customHeight="1" x14ac:dyDescent="0.25"/>
    <row r="321" ht="10.5" hidden="1" customHeight="1" x14ac:dyDescent="0.25"/>
    <row r="322" ht="10.5" hidden="1" customHeight="1" x14ac:dyDescent="0.25"/>
    <row r="323" ht="10.5" hidden="1" customHeight="1" x14ac:dyDescent="0.25"/>
    <row r="324" ht="10.5" hidden="1" customHeight="1" x14ac:dyDescent="0.25"/>
    <row r="325" ht="10.5" hidden="1" customHeight="1" x14ac:dyDescent="0.25"/>
    <row r="326" ht="10.5" hidden="1" customHeight="1" x14ac:dyDescent="0.25"/>
    <row r="327" ht="10.5" hidden="1" customHeight="1" x14ac:dyDescent="0.25"/>
    <row r="328" ht="10.5" hidden="1" customHeight="1" x14ac:dyDescent="0.25"/>
    <row r="329" ht="10.5" hidden="1" customHeight="1" x14ac:dyDescent="0.25"/>
    <row r="330" ht="10.5" hidden="1" customHeight="1" x14ac:dyDescent="0.25"/>
    <row r="331" ht="10.5" hidden="1" customHeight="1" x14ac:dyDescent="0.25"/>
    <row r="332" ht="10.5" hidden="1" customHeight="1" x14ac:dyDescent="0.25"/>
    <row r="333" ht="10.5" hidden="1" customHeight="1" x14ac:dyDescent="0.25"/>
    <row r="334" ht="10.5" hidden="1" customHeight="1" x14ac:dyDescent="0.25"/>
    <row r="335" ht="10.5" hidden="1" customHeight="1" x14ac:dyDescent="0.25"/>
    <row r="336" ht="10.5" hidden="1" customHeight="1" x14ac:dyDescent="0.25"/>
    <row r="337" ht="10.5" hidden="1" customHeight="1" x14ac:dyDescent="0.25"/>
    <row r="338" ht="10.5" hidden="1" customHeight="1" x14ac:dyDescent="0.25"/>
    <row r="339" ht="10.5" hidden="1" customHeight="1" x14ac:dyDescent="0.25"/>
    <row r="340" ht="10.5" hidden="1" customHeight="1" x14ac:dyDescent="0.25"/>
    <row r="341" ht="10.5" hidden="1" customHeight="1" x14ac:dyDescent="0.25"/>
    <row r="342" ht="10.5" hidden="1" customHeight="1" x14ac:dyDescent="0.25"/>
    <row r="343" ht="10.5" hidden="1" customHeight="1" x14ac:dyDescent="0.25"/>
    <row r="344" ht="10.5" hidden="1" customHeight="1" x14ac:dyDescent="0.25"/>
    <row r="345" ht="10.5" hidden="1" customHeight="1" x14ac:dyDescent="0.25"/>
    <row r="346" ht="10.5" hidden="1" customHeight="1" x14ac:dyDescent="0.25"/>
    <row r="347" ht="10.5" hidden="1" customHeight="1" x14ac:dyDescent="0.25"/>
    <row r="348" ht="10.5" hidden="1" customHeight="1" x14ac:dyDescent="0.25"/>
    <row r="349" ht="10.5" hidden="1" customHeight="1" x14ac:dyDescent="0.25"/>
    <row r="350" ht="10.5" hidden="1" customHeight="1" x14ac:dyDescent="0.25"/>
    <row r="351" ht="10.5" hidden="1" customHeight="1" x14ac:dyDescent="0.25"/>
    <row r="352" ht="10.5" hidden="1" customHeight="1" x14ac:dyDescent="0.25"/>
    <row r="353" ht="10.5" hidden="1" customHeight="1" x14ac:dyDescent="0.25"/>
    <row r="354" ht="10.5" hidden="1" customHeight="1" x14ac:dyDescent="0.25"/>
    <row r="355" ht="10.5" hidden="1" customHeight="1" x14ac:dyDescent="0.25"/>
    <row r="356" ht="10.5" hidden="1" customHeight="1" x14ac:dyDescent="0.25"/>
    <row r="357" ht="10.5" hidden="1" customHeight="1" x14ac:dyDescent="0.25"/>
    <row r="358" ht="10.5" hidden="1" customHeight="1" x14ac:dyDescent="0.25"/>
    <row r="359" ht="10.5" hidden="1" customHeight="1" x14ac:dyDescent="0.25"/>
    <row r="360" ht="10.5" hidden="1" customHeight="1" x14ac:dyDescent="0.25"/>
    <row r="361" ht="10.5" hidden="1" customHeight="1" x14ac:dyDescent="0.25"/>
    <row r="362" ht="10.5" hidden="1" customHeight="1" x14ac:dyDescent="0.25"/>
    <row r="363" ht="10.5" hidden="1" customHeight="1" x14ac:dyDescent="0.25"/>
    <row r="364" ht="10.5" hidden="1" customHeight="1" x14ac:dyDescent="0.25"/>
    <row r="365" ht="10.5" hidden="1" customHeight="1" x14ac:dyDescent="0.25"/>
    <row r="366" ht="10.5" hidden="1" customHeight="1" x14ac:dyDescent="0.25"/>
    <row r="367" ht="10.5" hidden="1" customHeight="1" x14ac:dyDescent="0.25"/>
    <row r="368" ht="10.5" hidden="1" customHeight="1" x14ac:dyDescent="0.25"/>
    <row r="369" ht="10.5" hidden="1" customHeight="1" x14ac:dyDescent="0.25"/>
    <row r="370" ht="10.5" hidden="1" customHeight="1" x14ac:dyDescent="0.25"/>
    <row r="371" ht="10.5" hidden="1" customHeight="1" x14ac:dyDescent="0.25"/>
    <row r="372" ht="10.5" hidden="1" customHeight="1" x14ac:dyDescent="0.25"/>
    <row r="373" ht="10.5" hidden="1" customHeight="1" x14ac:dyDescent="0.25"/>
    <row r="374" ht="10.5" hidden="1" customHeight="1" x14ac:dyDescent="0.25"/>
    <row r="375" ht="10.5" hidden="1" customHeight="1" x14ac:dyDescent="0.25"/>
    <row r="376" ht="10.5" hidden="1" customHeight="1" x14ac:dyDescent="0.25"/>
    <row r="377" ht="10.5" hidden="1" customHeight="1" x14ac:dyDescent="0.25"/>
    <row r="378" ht="10.5" hidden="1" customHeight="1" x14ac:dyDescent="0.25"/>
    <row r="379" ht="10.5" hidden="1" customHeight="1" x14ac:dyDescent="0.25"/>
    <row r="380" ht="10.5" hidden="1" customHeight="1" x14ac:dyDescent="0.25"/>
    <row r="381" ht="10.5" hidden="1" customHeight="1" x14ac:dyDescent="0.25"/>
    <row r="382" ht="10.5" hidden="1" customHeight="1" x14ac:dyDescent="0.25"/>
    <row r="383" ht="10.5" hidden="1" customHeight="1" x14ac:dyDescent="0.25"/>
    <row r="384" ht="10.5" hidden="1" customHeight="1" x14ac:dyDescent="0.25"/>
    <row r="385" ht="10.5" hidden="1" customHeight="1" x14ac:dyDescent="0.25"/>
    <row r="386" ht="10.5" hidden="1" customHeight="1" x14ac:dyDescent="0.25"/>
    <row r="387" ht="10.5" hidden="1" customHeight="1" x14ac:dyDescent="0.25"/>
    <row r="388" ht="10.5" hidden="1" customHeight="1" x14ac:dyDescent="0.25"/>
    <row r="389" ht="10.5" hidden="1" customHeight="1" x14ac:dyDescent="0.25"/>
    <row r="390" ht="10.5" hidden="1" customHeight="1" x14ac:dyDescent="0.25"/>
    <row r="391" ht="10.5" hidden="1" customHeight="1" x14ac:dyDescent="0.25"/>
    <row r="392" ht="10.5" hidden="1" customHeight="1" x14ac:dyDescent="0.25"/>
    <row r="393" ht="10.5" hidden="1" customHeight="1" x14ac:dyDescent="0.25"/>
    <row r="394" ht="10.5" hidden="1" customHeight="1" x14ac:dyDescent="0.25"/>
    <row r="395" ht="10.5" hidden="1" customHeight="1" x14ac:dyDescent="0.25"/>
    <row r="396" ht="10.5" hidden="1" customHeight="1" x14ac:dyDescent="0.25"/>
    <row r="397" ht="10.5" hidden="1" customHeight="1" x14ac:dyDescent="0.25"/>
    <row r="398" ht="10.5" hidden="1" customHeight="1" x14ac:dyDescent="0.25"/>
    <row r="399" ht="10.5" hidden="1" customHeight="1" x14ac:dyDescent="0.25"/>
    <row r="400" ht="10.5" hidden="1" customHeight="1" x14ac:dyDescent="0.25"/>
    <row r="401" ht="10.5" hidden="1" customHeight="1" x14ac:dyDescent="0.25"/>
    <row r="402" ht="10.5" hidden="1" customHeight="1" x14ac:dyDescent="0.25"/>
    <row r="403" ht="10.5" hidden="1" customHeight="1" x14ac:dyDescent="0.25"/>
    <row r="404" ht="10.5" hidden="1" customHeight="1" x14ac:dyDescent="0.25"/>
    <row r="405" ht="10.5" hidden="1" customHeight="1" x14ac:dyDescent="0.25"/>
    <row r="406" ht="10.5" hidden="1" customHeight="1" x14ac:dyDescent="0.25"/>
    <row r="407" ht="10.5" hidden="1" customHeight="1" x14ac:dyDescent="0.25"/>
    <row r="408" ht="10.5" hidden="1" customHeight="1" x14ac:dyDescent="0.25"/>
    <row r="409" ht="10.5" hidden="1" customHeight="1" x14ac:dyDescent="0.25"/>
    <row r="410" ht="10.5" hidden="1" customHeight="1" x14ac:dyDescent="0.25"/>
    <row r="411" ht="10.5" hidden="1" customHeight="1" x14ac:dyDescent="0.25"/>
    <row r="412" ht="10.5" hidden="1" customHeight="1" x14ac:dyDescent="0.25"/>
    <row r="413" ht="10.5" hidden="1" customHeight="1" x14ac:dyDescent="0.25"/>
    <row r="414" ht="10.5" hidden="1" customHeight="1" x14ac:dyDescent="0.25"/>
    <row r="415" ht="10.5" hidden="1" customHeight="1" x14ac:dyDescent="0.25"/>
    <row r="416" ht="10.5" hidden="1" customHeight="1" x14ac:dyDescent="0.25"/>
    <row r="417" ht="10.5" hidden="1" customHeight="1" x14ac:dyDescent="0.25"/>
    <row r="418" ht="10.5" hidden="1" customHeight="1" x14ac:dyDescent="0.25"/>
    <row r="419" ht="10.5" hidden="1" customHeight="1" x14ac:dyDescent="0.25"/>
    <row r="420" ht="10.5" hidden="1" customHeight="1" x14ac:dyDescent="0.25"/>
    <row r="421" ht="10.5" hidden="1" customHeight="1" x14ac:dyDescent="0.25"/>
    <row r="422" ht="10.5" hidden="1" customHeight="1" x14ac:dyDescent="0.25"/>
    <row r="423" ht="10.5" hidden="1" customHeight="1" x14ac:dyDescent="0.25"/>
    <row r="424" ht="10.5" hidden="1" customHeight="1" x14ac:dyDescent="0.25"/>
    <row r="425" ht="10.5" hidden="1" customHeight="1" x14ac:dyDescent="0.25"/>
    <row r="426" ht="10.5" hidden="1" customHeight="1" x14ac:dyDescent="0.25"/>
    <row r="427" ht="10.5" hidden="1" customHeight="1" x14ac:dyDescent="0.25"/>
    <row r="428" ht="10.5" hidden="1" customHeight="1" x14ac:dyDescent="0.25"/>
    <row r="429" ht="10.5" hidden="1" customHeight="1" x14ac:dyDescent="0.25"/>
    <row r="430" ht="10.5" hidden="1" customHeight="1" x14ac:dyDescent="0.25"/>
    <row r="431" ht="10.5" hidden="1" customHeight="1" x14ac:dyDescent="0.25"/>
    <row r="432" ht="10.5" hidden="1" customHeight="1" x14ac:dyDescent="0.25"/>
    <row r="433" ht="10.5" hidden="1" customHeight="1" x14ac:dyDescent="0.25"/>
    <row r="434" ht="10.5" hidden="1" customHeight="1" x14ac:dyDescent="0.25"/>
    <row r="435" ht="10.5" hidden="1" customHeight="1" x14ac:dyDescent="0.25"/>
    <row r="436" ht="10.5" hidden="1" customHeight="1" x14ac:dyDescent="0.25"/>
    <row r="437" ht="10.5" hidden="1" customHeight="1" x14ac:dyDescent="0.25"/>
    <row r="438" ht="10.5" hidden="1" customHeight="1" x14ac:dyDescent="0.25"/>
    <row r="439" ht="10.5" hidden="1" customHeight="1" x14ac:dyDescent="0.25"/>
    <row r="440" ht="10.5" hidden="1" customHeight="1" x14ac:dyDescent="0.25"/>
    <row r="441" ht="10.5" hidden="1" customHeight="1" x14ac:dyDescent="0.25"/>
    <row r="442" ht="10.5" hidden="1" customHeight="1" x14ac:dyDescent="0.25"/>
    <row r="443" ht="10.5" hidden="1" customHeight="1" x14ac:dyDescent="0.25"/>
    <row r="444" ht="10.5" hidden="1" customHeight="1" x14ac:dyDescent="0.25"/>
    <row r="445" ht="10.5" hidden="1" customHeight="1" x14ac:dyDescent="0.25"/>
    <row r="446" ht="10.5" hidden="1" customHeight="1" x14ac:dyDescent="0.25"/>
    <row r="447" ht="10.5" hidden="1" customHeight="1" x14ac:dyDescent="0.25"/>
    <row r="448" ht="10.5" hidden="1" customHeight="1" x14ac:dyDescent="0.25"/>
    <row r="449" ht="10.5" hidden="1" customHeight="1" x14ac:dyDescent="0.25"/>
    <row r="450" ht="10.5" hidden="1" customHeight="1" x14ac:dyDescent="0.25"/>
    <row r="451" ht="10.5" hidden="1" customHeight="1" x14ac:dyDescent="0.25"/>
    <row r="452" ht="10.5" hidden="1" customHeight="1" x14ac:dyDescent="0.25"/>
    <row r="453" ht="10.5" hidden="1" customHeight="1" x14ac:dyDescent="0.25"/>
    <row r="454" ht="10.5" hidden="1" customHeight="1" x14ac:dyDescent="0.25"/>
    <row r="455" ht="10.5" hidden="1" customHeight="1" x14ac:dyDescent="0.25"/>
    <row r="456" ht="10.5" hidden="1" customHeight="1" x14ac:dyDescent="0.25"/>
    <row r="457" ht="10.5" hidden="1" customHeight="1" x14ac:dyDescent="0.25"/>
    <row r="458" ht="10.5" hidden="1" customHeight="1" x14ac:dyDescent="0.25"/>
    <row r="459" ht="10.5" hidden="1" customHeight="1" x14ac:dyDescent="0.25"/>
    <row r="460" ht="10.5" hidden="1" customHeight="1" x14ac:dyDescent="0.25"/>
    <row r="461" ht="10.5" hidden="1" customHeight="1" x14ac:dyDescent="0.25"/>
    <row r="462" ht="10.5" hidden="1" customHeight="1" x14ac:dyDescent="0.25"/>
    <row r="463" ht="10.5" hidden="1" customHeight="1" x14ac:dyDescent="0.25"/>
    <row r="464" ht="10.5" hidden="1" customHeight="1" x14ac:dyDescent="0.25"/>
    <row r="465" ht="10.5" hidden="1" customHeight="1" x14ac:dyDescent="0.25"/>
    <row r="466" ht="10.5" hidden="1" customHeight="1" x14ac:dyDescent="0.25"/>
    <row r="467" ht="10.5" hidden="1" customHeight="1" x14ac:dyDescent="0.25"/>
    <row r="468" ht="10.5" hidden="1" customHeight="1" x14ac:dyDescent="0.25"/>
    <row r="469" ht="10.5" hidden="1" customHeight="1" x14ac:dyDescent="0.25"/>
    <row r="470" ht="10.5" hidden="1" customHeight="1" x14ac:dyDescent="0.25"/>
    <row r="471" ht="10.5" hidden="1" customHeight="1" x14ac:dyDescent="0.25"/>
    <row r="472" ht="10.5" hidden="1" customHeight="1" x14ac:dyDescent="0.25"/>
    <row r="473" ht="10.5" hidden="1" customHeight="1" x14ac:dyDescent="0.25"/>
    <row r="474" ht="10.5" hidden="1" customHeight="1" x14ac:dyDescent="0.25"/>
    <row r="475" ht="10.5" hidden="1" customHeight="1" x14ac:dyDescent="0.25"/>
    <row r="476" ht="10.5" hidden="1" customHeight="1" x14ac:dyDescent="0.25"/>
    <row r="477" ht="10.5" hidden="1" customHeight="1" x14ac:dyDescent="0.25"/>
    <row r="478" ht="10.5" hidden="1" customHeight="1" x14ac:dyDescent="0.25"/>
    <row r="479" ht="10.5" hidden="1" customHeight="1" x14ac:dyDescent="0.25"/>
    <row r="480" ht="10.5" hidden="1" customHeight="1" x14ac:dyDescent="0.25"/>
    <row r="481" ht="10.5" hidden="1" customHeight="1" x14ac:dyDescent="0.25"/>
    <row r="482" ht="10.5" hidden="1" customHeight="1" x14ac:dyDescent="0.25"/>
    <row r="483" ht="10.5" hidden="1" customHeight="1" x14ac:dyDescent="0.25"/>
    <row r="484" ht="10.5" hidden="1" customHeight="1" x14ac:dyDescent="0.25"/>
    <row r="485" ht="10.5" hidden="1" customHeight="1" x14ac:dyDescent="0.25"/>
    <row r="486" ht="10.5" hidden="1" customHeight="1" x14ac:dyDescent="0.25"/>
    <row r="487" ht="10.5" hidden="1" customHeight="1" x14ac:dyDescent="0.25"/>
    <row r="488" ht="10.5" hidden="1" customHeight="1" x14ac:dyDescent="0.25"/>
    <row r="489" ht="10.5" hidden="1" customHeight="1" x14ac:dyDescent="0.25"/>
    <row r="490" ht="10.5" hidden="1" customHeight="1" x14ac:dyDescent="0.25"/>
    <row r="491" ht="10.5" hidden="1" customHeight="1" x14ac:dyDescent="0.25"/>
    <row r="492" ht="10.5" hidden="1" customHeight="1" x14ac:dyDescent="0.25"/>
    <row r="493" ht="10.5" hidden="1" customHeight="1" x14ac:dyDescent="0.25"/>
    <row r="494" ht="10.5" hidden="1" customHeight="1" x14ac:dyDescent="0.25"/>
    <row r="495" ht="10.5" hidden="1" customHeight="1" x14ac:dyDescent="0.25"/>
    <row r="496" ht="10.5" hidden="1" customHeight="1" x14ac:dyDescent="0.25"/>
    <row r="497" ht="10.5" hidden="1" customHeight="1" x14ac:dyDescent="0.25"/>
    <row r="498" ht="10.5" hidden="1" customHeight="1" x14ac:dyDescent="0.25"/>
    <row r="499" ht="10.5" hidden="1" customHeight="1" x14ac:dyDescent="0.25"/>
    <row r="500" ht="10.5" hidden="1" customHeight="1" x14ac:dyDescent="0.25"/>
    <row r="501" ht="10.5" hidden="1" customHeight="1" x14ac:dyDescent="0.25"/>
    <row r="502" ht="10.5" hidden="1" customHeight="1" x14ac:dyDescent="0.25"/>
    <row r="503" ht="10.5" hidden="1" customHeight="1" x14ac:dyDescent="0.25"/>
    <row r="504" ht="10.5" hidden="1" customHeight="1" x14ac:dyDescent="0.25"/>
    <row r="505" ht="10.5" hidden="1" customHeight="1" x14ac:dyDescent="0.25"/>
    <row r="506" ht="10.5" hidden="1" customHeight="1" x14ac:dyDescent="0.25"/>
    <row r="507" ht="10.5" hidden="1" customHeight="1" x14ac:dyDescent="0.25"/>
    <row r="508" ht="10.5" hidden="1" customHeight="1" x14ac:dyDescent="0.25"/>
    <row r="509" ht="10.5" hidden="1" customHeight="1" x14ac:dyDescent="0.25"/>
    <row r="510" ht="10.5" hidden="1" customHeight="1" x14ac:dyDescent="0.25"/>
    <row r="511" ht="10.5" hidden="1" customHeight="1" x14ac:dyDescent="0.25"/>
    <row r="512" ht="10.5" hidden="1" customHeight="1" x14ac:dyDescent="0.25"/>
    <row r="513" ht="10.5" hidden="1" customHeight="1" x14ac:dyDescent="0.25"/>
    <row r="514" ht="10.5" hidden="1" customHeight="1" x14ac:dyDescent="0.25"/>
    <row r="515" ht="10.5" hidden="1" customHeight="1" x14ac:dyDescent="0.25"/>
    <row r="516" ht="10.5" hidden="1" customHeight="1" x14ac:dyDescent="0.25"/>
    <row r="517" ht="10.5" hidden="1" customHeight="1" x14ac:dyDescent="0.25"/>
    <row r="518" ht="10.5" hidden="1" customHeight="1" x14ac:dyDescent="0.25"/>
    <row r="519" ht="10.5" hidden="1" customHeight="1" x14ac:dyDescent="0.25"/>
    <row r="520" ht="10.5" hidden="1" customHeight="1" x14ac:dyDescent="0.25"/>
    <row r="521" ht="10.5" hidden="1" customHeight="1" x14ac:dyDescent="0.25"/>
    <row r="522" ht="10.5" hidden="1" customHeight="1" x14ac:dyDescent="0.25"/>
    <row r="523" ht="10.5" hidden="1" customHeight="1" x14ac:dyDescent="0.25"/>
    <row r="524" ht="10.5" hidden="1" customHeight="1" x14ac:dyDescent="0.25"/>
    <row r="525" ht="10.5" hidden="1" customHeight="1" x14ac:dyDescent="0.25"/>
    <row r="526" ht="10.5" hidden="1" customHeight="1" x14ac:dyDescent="0.25"/>
    <row r="527" ht="10.5" hidden="1" customHeight="1" x14ac:dyDescent="0.25"/>
    <row r="528" ht="10.5" hidden="1" customHeight="1" x14ac:dyDescent="0.25"/>
    <row r="529" ht="10.5" hidden="1" customHeight="1" x14ac:dyDescent="0.25"/>
    <row r="530" ht="10.5" hidden="1" customHeight="1" x14ac:dyDescent="0.25"/>
    <row r="531" ht="10.5" hidden="1" customHeight="1" x14ac:dyDescent="0.25"/>
    <row r="532" ht="10.5" hidden="1" customHeight="1" x14ac:dyDescent="0.25"/>
    <row r="533" ht="10.5" hidden="1" customHeight="1" x14ac:dyDescent="0.25"/>
    <row r="534" ht="10.5" hidden="1" customHeight="1" x14ac:dyDescent="0.25"/>
    <row r="535" ht="10.5" hidden="1" customHeight="1" x14ac:dyDescent="0.25"/>
    <row r="536" ht="10.5" hidden="1" customHeight="1" x14ac:dyDescent="0.25"/>
    <row r="537" ht="10.5" hidden="1" customHeight="1" x14ac:dyDescent="0.25"/>
    <row r="538" ht="10.5" hidden="1" customHeight="1" x14ac:dyDescent="0.25"/>
    <row r="539" ht="10.5" hidden="1" customHeight="1" x14ac:dyDescent="0.25"/>
    <row r="540" ht="10.5" hidden="1" customHeight="1" x14ac:dyDescent="0.25"/>
    <row r="541" ht="10.5" hidden="1" customHeight="1" x14ac:dyDescent="0.25"/>
    <row r="542" ht="10.5" hidden="1" customHeight="1" x14ac:dyDescent="0.25"/>
    <row r="543" ht="10.5" hidden="1" customHeight="1" x14ac:dyDescent="0.25"/>
    <row r="544" ht="10.5" hidden="1" customHeight="1" x14ac:dyDescent="0.25"/>
    <row r="545" ht="10.5" hidden="1" customHeight="1" x14ac:dyDescent="0.25"/>
    <row r="546" ht="10.5" hidden="1" customHeight="1" x14ac:dyDescent="0.25"/>
    <row r="547" ht="10.5" hidden="1" customHeight="1" x14ac:dyDescent="0.25"/>
    <row r="548" ht="10.5" hidden="1" customHeight="1" x14ac:dyDescent="0.25"/>
    <row r="549" ht="10.5" hidden="1" customHeight="1" x14ac:dyDescent="0.25"/>
    <row r="550" ht="10.5" hidden="1" customHeight="1" x14ac:dyDescent="0.25"/>
    <row r="551" ht="10.5" hidden="1" customHeight="1" x14ac:dyDescent="0.25"/>
    <row r="552" ht="10.5" hidden="1" customHeight="1" x14ac:dyDescent="0.25"/>
    <row r="553" ht="10.5" hidden="1" customHeight="1" x14ac:dyDescent="0.25"/>
    <row r="554" ht="10.5" hidden="1" customHeight="1" x14ac:dyDescent="0.25"/>
    <row r="555" ht="10.5" hidden="1" customHeight="1" x14ac:dyDescent="0.25"/>
    <row r="556" ht="10.5" hidden="1" customHeight="1" x14ac:dyDescent="0.25"/>
    <row r="557" ht="10.5" hidden="1" customHeight="1" x14ac:dyDescent="0.25"/>
    <row r="558" ht="10.5" hidden="1" customHeight="1" x14ac:dyDescent="0.25"/>
    <row r="559" ht="10.5" hidden="1" customHeight="1" x14ac:dyDescent="0.25"/>
    <row r="560" ht="10.5" hidden="1" customHeight="1" x14ac:dyDescent="0.25"/>
    <row r="561" ht="10.5" hidden="1" customHeight="1" x14ac:dyDescent="0.25"/>
    <row r="562" ht="10.5" hidden="1" customHeight="1" x14ac:dyDescent="0.25"/>
    <row r="563" ht="10.5" hidden="1" customHeight="1" x14ac:dyDescent="0.25"/>
    <row r="564" ht="10.5" hidden="1" customHeight="1" x14ac:dyDescent="0.25"/>
    <row r="565" ht="10.5" hidden="1" customHeight="1" x14ac:dyDescent="0.25"/>
    <row r="566" ht="10.5" hidden="1" customHeight="1" x14ac:dyDescent="0.25"/>
    <row r="567" ht="10.5" hidden="1" customHeight="1" x14ac:dyDescent="0.25"/>
    <row r="568" ht="10.5" hidden="1" customHeight="1" x14ac:dyDescent="0.25"/>
    <row r="569" ht="10.5" hidden="1" customHeight="1" x14ac:dyDescent="0.25"/>
    <row r="570" ht="10.5" hidden="1" customHeight="1" x14ac:dyDescent="0.25"/>
    <row r="571" ht="10.5" hidden="1" customHeight="1" x14ac:dyDescent="0.25"/>
    <row r="572" ht="10.5" hidden="1" customHeight="1" x14ac:dyDescent="0.25"/>
    <row r="573" ht="10.5" hidden="1" customHeight="1" x14ac:dyDescent="0.25"/>
    <row r="574" ht="10.5" hidden="1" customHeight="1" x14ac:dyDescent="0.25"/>
    <row r="575" ht="10.5" hidden="1" customHeight="1" x14ac:dyDescent="0.25"/>
    <row r="576" ht="10.5" hidden="1" customHeight="1" x14ac:dyDescent="0.25"/>
    <row r="577" ht="10.5" hidden="1" customHeight="1" x14ac:dyDescent="0.25"/>
    <row r="578" ht="10.5" hidden="1" customHeight="1" x14ac:dyDescent="0.25"/>
    <row r="579" ht="10.5" hidden="1" customHeight="1" x14ac:dyDescent="0.25"/>
    <row r="580" ht="10.5" hidden="1" customHeight="1" x14ac:dyDescent="0.25"/>
    <row r="581" ht="10.5" hidden="1" customHeight="1" x14ac:dyDescent="0.25"/>
    <row r="582" ht="10.5" hidden="1" customHeight="1" x14ac:dyDescent="0.25"/>
    <row r="583" ht="10.5" hidden="1" customHeight="1" x14ac:dyDescent="0.25"/>
    <row r="584" ht="10.5" hidden="1" customHeight="1" x14ac:dyDescent="0.25"/>
    <row r="585" ht="10.5" hidden="1" customHeight="1" x14ac:dyDescent="0.25"/>
    <row r="586" ht="10.5" hidden="1" customHeight="1" x14ac:dyDescent="0.25"/>
    <row r="587" ht="10.5" hidden="1" customHeight="1" x14ac:dyDescent="0.25"/>
    <row r="588" ht="10.5" hidden="1" customHeight="1" x14ac:dyDescent="0.25"/>
    <row r="589" ht="10.5" hidden="1" customHeight="1" x14ac:dyDescent="0.25"/>
    <row r="590" ht="10.5" hidden="1" customHeight="1" x14ac:dyDescent="0.25"/>
    <row r="591" ht="10.5" hidden="1" customHeight="1" x14ac:dyDescent="0.25"/>
    <row r="592" ht="10.5" hidden="1" customHeight="1" x14ac:dyDescent="0.25"/>
    <row r="593" ht="10.5" hidden="1" customHeight="1" x14ac:dyDescent="0.25"/>
    <row r="594" ht="10.5" hidden="1" customHeight="1" x14ac:dyDescent="0.25"/>
    <row r="595" ht="10.5" hidden="1" customHeight="1" x14ac:dyDescent="0.25"/>
    <row r="596" ht="10.5" hidden="1" customHeight="1" x14ac:dyDescent="0.25"/>
    <row r="597" ht="10.5" hidden="1" customHeight="1" x14ac:dyDescent="0.25"/>
    <row r="598" ht="10.5" hidden="1" customHeight="1" x14ac:dyDescent="0.25"/>
    <row r="599" ht="10.5" hidden="1" customHeight="1" x14ac:dyDescent="0.25"/>
    <row r="600" ht="10.5" hidden="1" customHeight="1" x14ac:dyDescent="0.25"/>
    <row r="601" ht="10.5" hidden="1" customHeight="1" x14ac:dyDescent="0.25"/>
    <row r="602" ht="10.5" hidden="1" customHeight="1" x14ac:dyDescent="0.25"/>
    <row r="603" ht="10.5" hidden="1" customHeight="1" x14ac:dyDescent="0.25"/>
    <row r="604" ht="10.5" hidden="1" customHeight="1" x14ac:dyDescent="0.25"/>
    <row r="605" ht="10.5" hidden="1" customHeight="1" x14ac:dyDescent="0.25"/>
    <row r="606" ht="10.5" hidden="1" customHeight="1" x14ac:dyDescent="0.25"/>
    <row r="607" ht="10.5" hidden="1" customHeight="1" x14ac:dyDescent="0.25"/>
    <row r="608" ht="10.5" hidden="1" customHeight="1" x14ac:dyDescent="0.25"/>
    <row r="609" ht="10.5" hidden="1" customHeight="1" x14ac:dyDescent="0.25"/>
    <row r="610" ht="10.5" hidden="1" customHeight="1" x14ac:dyDescent="0.25"/>
    <row r="611" ht="10.5" hidden="1" customHeight="1" x14ac:dyDescent="0.25"/>
    <row r="612" ht="10.5" hidden="1" customHeight="1" x14ac:dyDescent="0.25"/>
    <row r="613" ht="10.5" hidden="1" customHeight="1" x14ac:dyDescent="0.25"/>
    <row r="614" ht="10.5" hidden="1" customHeight="1" x14ac:dyDescent="0.25"/>
    <row r="615" ht="10.5" hidden="1" customHeight="1" x14ac:dyDescent="0.25"/>
    <row r="616" ht="10.5" hidden="1" customHeight="1" x14ac:dyDescent="0.25"/>
    <row r="617" ht="10.5" hidden="1" customHeight="1" x14ac:dyDescent="0.25"/>
    <row r="618" ht="10.5" hidden="1" customHeight="1" x14ac:dyDescent="0.25"/>
    <row r="619" ht="10.5" hidden="1" customHeight="1" x14ac:dyDescent="0.25"/>
    <row r="620" ht="10.5" hidden="1" customHeight="1" x14ac:dyDescent="0.25"/>
    <row r="621" ht="10.5" hidden="1" customHeight="1" x14ac:dyDescent="0.25"/>
    <row r="622" ht="10.5" hidden="1" customHeight="1" x14ac:dyDescent="0.25"/>
    <row r="623" ht="10.5" hidden="1" customHeight="1" x14ac:dyDescent="0.25"/>
    <row r="624" ht="10.5" hidden="1" customHeight="1" x14ac:dyDescent="0.25"/>
    <row r="625" ht="10.5" hidden="1" customHeight="1" x14ac:dyDescent="0.25"/>
    <row r="626" ht="10.5" hidden="1" customHeight="1" x14ac:dyDescent="0.25"/>
    <row r="627" ht="10.5" hidden="1" customHeight="1" x14ac:dyDescent="0.25"/>
    <row r="628" ht="10.5" hidden="1" customHeight="1" x14ac:dyDescent="0.25"/>
    <row r="629" ht="10.5" hidden="1" customHeight="1" x14ac:dyDescent="0.25"/>
    <row r="630" ht="10.5" hidden="1" customHeight="1" x14ac:dyDescent="0.25"/>
    <row r="631" ht="10.5" hidden="1" customHeight="1" x14ac:dyDescent="0.25"/>
    <row r="632" ht="10.5" hidden="1" customHeight="1" x14ac:dyDescent="0.25"/>
    <row r="633" ht="10.5" hidden="1" customHeight="1" x14ac:dyDescent="0.25"/>
    <row r="634" ht="10.5" hidden="1" customHeight="1" x14ac:dyDescent="0.25"/>
    <row r="635" ht="10.5" hidden="1" customHeight="1" x14ac:dyDescent="0.25"/>
    <row r="636" ht="10.5" hidden="1" customHeight="1" x14ac:dyDescent="0.25"/>
    <row r="637" ht="10.5" hidden="1" customHeight="1" x14ac:dyDescent="0.25"/>
    <row r="638" ht="10.5" hidden="1" customHeight="1" x14ac:dyDescent="0.25"/>
    <row r="639" ht="10.5" hidden="1" customHeight="1" x14ac:dyDescent="0.25"/>
    <row r="640" ht="10.5" hidden="1" customHeight="1" x14ac:dyDescent="0.25"/>
    <row r="641" ht="10.5" hidden="1" customHeight="1" x14ac:dyDescent="0.25"/>
    <row r="642" ht="10.5" hidden="1" customHeight="1" x14ac:dyDescent="0.25"/>
    <row r="643" ht="10.5" hidden="1" customHeight="1" x14ac:dyDescent="0.25"/>
    <row r="644" ht="10.5" hidden="1" customHeight="1" x14ac:dyDescent="0.25"/>
    <row r="645" ht="10.5" hidden="1" customHeight="1" x14ac:dyDescent="0.25"/>
    <row r="646" ht="10.5" hidden="1" customHeight="1" x14ac:dyDescent="0.25"/>
    <row r="647" ht="10.5" hidden="1" customHeight="1" x14ac:dyDescent="0.25"/>
    <row r="648" ht="10.5" hidden="1" customHeight="1" x14ac:dyDescent="0.25"/>
    <row r="649" ht="10.5" hidden="1" customHeight="1" x14ac:dyDescent="0.25"/>
    <row r="650" ht="10.5" hidden="1" customHeight="1" x14ac:dyDescent="0.25"/>
    <row r="651" ht="10.5" hidden="1" customHeight="1" x14ac:dyDescent="0.25"/>
    <row r="652" ht="10.5" hidden="1" customHeight="1" x14ac:dyDescent="0.25"/>
    <row r="653" ht="10.5" hidden="1" customHeight="1" x14ac:dyDescent="0.25"/>
    <row r="654" ht="10.5" hidden="1" customHeight="1" x14ac:dyDescent="0.25"/>
    <row r="655" ht="10.5" hidden="1" customHeight="1" x14ac:dyDescent="0.25"/>
    <row r="656" ht="10.5" hidden="1" customHeight="1" x14ac:dyDescent="0.25"/>
    <row r="657" ht="10.5" hidden="1" customHeight="1" x14ac:dyDescent="0.25"/>
    <row r="658" ht="10.5" hidden="1" customHeight="1" x14ac:dyDescent="0.25"/>
    <row r="659" ht="10.5" hidden="1" customHeight="1" x14ac:dyDescent="0.25"/>
    <row r="660" ht="10.5" hidden="1" customHeight="1" x14ac:dyDescent="0.25"/>
    <row r="661" ht="10.5" hidden="1" customHeight="1" x14ac:dyDescent="0.25"/>
    <row r="662" ht="10.5" hidden="1" customHeight="1" x14ac:dyDescent="0.25"/>
    <row r="663" ht="10.5" hidden="1" customHeight="1" x14ac:dyDescent="0.25"/>
    <row r="664" ht="10.5" hidden="1" customHeight="1" x14ac:dyDescent="0.25"/>
    <row r="665" ht="10.5" hidden="1" customHeight="1" x14ac:dyDescent="0.25"/>
    <row r="666" ht="10.5" hidden="1" customHeight="1" x14ac:dyDescent="0.25"/>
    <row r="667" ht="10.5" hidden="1" customHeight="1" x14ac:dyDescent="0.25"/>
    <row r="668" ht="10.5" hidden="1" customHeight="1" x14ac:dyDescent="0.25"/>
    <row r="669" ht="10.5" hidden="1" customHeight="1" x14ac:dyDescent="0.25"/>
    <row r="670" ht="10.5" hidden="1" customHeight="1" x14ac:dyDescent="0.25"/>
    <row r="671" ht="10.5" hidden="1" customHeight="1" x14ac:dyDescent="0.25"/>
    <row r="672" ht="10.5" hidden="1" customHeight="1" x14ac:dyDescent="0.25"/>
    <row r="673" ht="10.5" hidden="1" customHeight="1" x14ac:dyDescent="0.25"/>
    <row r="674" ht="10.5" hidden="1" customHeight="1" x14ac:dyDescent="0.25"/>
    <row r="675" ht="10.5" hidden="1" customHeight="1" x14ac:dyDescent="0.25"/>
    <row r="676" ht="10.5" hidden="1" customHeight="1" x14ac:dyDescent="0.25"/>
    <row r="677" ht="10.5" hidden="1" customHeight="1" x14ac:dyDescent="0.25"/>
    <row r="678" ht="10.5" hidden="1" customHeight="1" x14ac:dyDescent="0.25"/>
    <row r="679" ht="10.5" hidden="1" customHeight="1" x14ac:dyDescent="0.25"/>
    <row r="680" ht="10.5" hidden="1" customHeight="1" x14ac:dyDescent="0.25"/>
    <row r="681" ht="10.5" hidden="1" customHeight="1" x14ac:dyDescent="0.25"/>
    <row r="682" ht="10.5" hidden="1" customHeight="1" x14ac:dyDescent="0.25"/>
    <row r="683" ht="10.5" hidden="1" customHeight="1" x14ac:dyDescent="0.25"/>
    <row r="684" ht="10.5" hidden="1" customHeight="1" x14ac:dyDescent="0.25"/>
    <row r="685" ht="10.5" hidden="1" customHeight="1" x14ac:dyDescent="0.25"/>
    <row r="686" ht="10.5" hidden="1" customHeight="1" x14ac:dyDescent="0.25"/>
    <row r="687" ht="10.5" hidden="1" customHeight="1" x14ac:dyDescent="0.25"/>
    <row r="688" ht="10.5" hidden="1" customHeight="1" x14ac:dyDescent="0.25"/>
    <row r="689" ht="10.5" hidden="1" customHeight="1" x14ac:dyDescent="0.25"/>
    <row r="690" ht="10.5" hidden="1" customHeight="1" x14ac:dyDescent="0.25"/>
    <row r="691" ht="10.5" hidden="1" customHeight="1" x14ac:dyDescent="0.25"/>
    <row r="692" ht="10.5" hidden="1" customHeight="1" x14ac:dyDescent="0.25"/>
    <row r="693" ht="10.5" hidden="1" customHeight="1" x14ac:dyDescent="0.25"/>
    <row r="694" ht="10.5" hidden="1" customHeight="1" x14ac:dyDescent="0.25"/>
    <row r="695" ht="10.5" hidden="1" customHeight="1" x14ac:dyDescent="0.25"/>
    <row r="696" ht="10.5" hidden="1" customHeight="1" x14ac:dyDescent="0.25"/>
    <row r="697" ht="10.5" hidden="1" customHeight="1" x14ac:dyDescent="0.25"/>
    <row r="698" ht="10.5" hidden="1" customHeight="1" x14ac:dyDescent="0.25"/>
    <row r="699" ht="10.5" hidden="1" customHeight="1" x14ac:dyDescent="0.25"/>
    <row r="700" ht="10.5" hidden="1" customHeight="1" x14ac:dyDescent="0.25"/>
    <row r="701" ht="10.5" hidden="1" customHeight="1" x14ac:dyDescent="0.25"/>
    <row r="702" ht="10.5" hidden="1" customHeight="1" x14ac:dyDescent="0.25"/>
    <row r="703" ht="10.5" hidden="1" customHeight="1" x14ac:dyDescent="0.25"/>
    <row r="704" ht="10.5" hidden="1" customHeight="1" x14ac:dyDescent="0.25"/>
    <row r="705" ht="10.5" hidden="1" customHeight="1" x14ac:dyDescent="0.25"/>
    <row r="706" ht="10.5" hidden="1" customHeight="1" x14ac:dyDescent="0.25"/>
    <row r="707" ht="10.5" hidden="1" customHeight="1" x14ac:dyDescent="0.25"/>
    <row r="708" ht="10.5" hidden="1" customHeight="1" x14ac:dyDescent="0.25"/>
    <row r="709" ht="10.5" hidden="1" customHeight="1" x14ac:dyDescent="0.25"/>
    <row r="710" ht="10.5" hidden="1" customHeight="1" x14ac:dyDescent="0.25"/>
    <row r="711" ht="10.5" hidden="1" customHeight="1" x14ac:dyDescent="0.25"/>
    <row r="712" ht="10.5" hidden="1" customHeight="1" x14ac:dyDescent="0.25"/>
    <row r="713" ht="10.5" hidden="1" customHeight="1" x14ac:dyDescent="0.25"/>
    <row r="714" ht="10.5" hidden="1" customHeight="1" x14ac:dyDescent="0.25"/>
    <row r="715" ht="10.5" hidden="1" customHeight="1" x14ac:dyDescent="0.25"/>
    <row r="716" ht="10.5" hidden="1" customHeight="1" x14ac:dyDescent="0.25"/>
    <row r="717" ht="10.5" hidden="1" customHeight="1" x14ac:dyDescent="0.25"/>
    <row r="718" ht="10.5" hidden="1" customHeight="1" x14ac:dyDescent="0.25"/>
    <row r="719" ht="10.5" hidden="1" customHeight="1" x14ac:dyDescent="0.25"/>
    <row r="720" ht="10.5" hidden="1" customHeight="1" x14ac:dyDescent="0.25"/>
    <row r="721" ht="10.5" hidden="1" customHeight="1" x14ac:dyDescent="0.25"/>
    <row r="722" ht="10.5" hidden="1" customHeight="1" x14ac:dyDescent="0.25"/>
    <row r="723" ht="10.5" hidden="1" customHeight="1" x14ac:dyDescent="0.25"/>
    <row r="724" ht="10.5" hidden="1" customHeight="1" x14ac:dyDescent="0.25"/>
    <row r="725" ht="10.5" hidden="1" customHeight="1" x14ac:dyDescent="0.25"/>
    <row r="726" ht="10.5" hidden="1" customHeight="1" x14ac:dyDescent="0.25"/>
    <row r="727" ht="10.5" hidden="1" customHeight="1" x14ac:dyDescent="0.25"/>
    <row r="728" ht="10.5" hidden="1" customHeight="1" x14ac:dyDescent="0.25"/>
    <row r="729" ht="10.5" hidden="1" customHeight="1" x14ac:dyDescent="0.25"/>
    <row r="730" ht="10.5" hidden="1" customHeight="1" x14ac:dyDescent="0.25"/>
    <row r="731" ht="10.5" hidden="1" customHeight="1" x14ac:dyDescent="0.25"/>
    <row r="732" ht="10.5" hidden="1" customHeight="1" x14ac:dyDescent="0.25"/>
    <row r="733" ht="10.5" hidden="1" customHeight="1" x14ac:dyDescent="0.25"/>
    <row r="734" ht="10.5" hidden="1" customHeight="1" x14ac:dyDescent="0.25"/>
    <row r="735" ht="10.5" hidden="1" customHeight="1" x14ac:dyDescent="0.25"/>
    <row r="736" ht="10.5" hidden="1" customHeight="1" x14ac:dyDescent="0.25"/>
  </sheetData>
  <mergeCells count="27">
    <mergeCell ref="A17:AH17"/>
    <mergeCell ref="A18:AH18"/>
    <mergeCell ref="A20:AH20"/>
    <mergeCell ref="A21:AH21"/>
    <mergeCell ref="A22:AH22"/>
    <mergeCell ref="E33:L33"/>
    <mergeCell ref="M33:U33"/>
    <mergeCell ref="V33:AD33"/>
    <mergeCell ref="E34:L37"/>
    <mergeCell ref="M34:U37"/>
    <mergeCell ref="V34:AD37"/>
    <mergeCell ref="J41:Q41"/>
    <mergeCell ref="R41:Y41"/>
    <mergeCell ref="Z41:AD41"/>
    <mergeCell ref="E42:I42"/>
    <mergeCell ref="J42:Q42"/>
    <mergeCell ref="R42:Y42"/>
    <mergeCell ref="Z42:AD42"/>
    <mergeCell ref="E41:I41"/>
    <mergeCell ref="E39:I39"/>
    <mergeCell ref="J39:Q39"/>
    <mergeCell ref="R39:Y39"/>
    <mergeCell ref="Z39:AD39"/>
    <mergeCell ref="E40:I40"/>
    <mergeCell ref="J40:Q40"/>
    <mergeCell ref="R40:Y40"/>
    <mergeCell ref="Z40:AD40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  <headerFooter differentFirst="1" scaleWithDoc="0" alignWithMargins="0">
    <oddFooter xml:space="preserve">&amp;L&amp;7&amp;KFF0000 010.2.3.001.03 R0&amp;K01+028
&amp;C&amp;7&amp;K01+033&amp;D
&amp;R&amp;7&amp;K01+033Página &amp;"-,Negrito"&amp;P&amp;"-,Regular" de &amp;"-,Negrito"&amp;N&amp;"-,Regular"&amp;K01+000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WWM353"/>
  <sheetViews>
    <sheetView showGridLines="0" showRuler="0" zoomScale="130" zoomScaleNormal="130" zoomScaleSheetLayoutView="100" zoomScalePageLayoutView="130" workbookViewId="0">
      <selection activeCell="B7" sqref="B7:B8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6" width="10.7109375" style="9" customWidth="1"/>
    <col min="7" max="7" width="8.140625" style="9" customWidth="1"/>
    <col min="8" max="9" width="5.5703125" style="9" customWidth="1"/>
    <col min="10" max="10" width="6.42578125" style="9" customWidth="1"/>
    <col min="11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365" t="s">
        <v>13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</row>
    <row r="7" spans="2:21" s="15" customFormat="1" ht="11.25" customHeight="1" x14ac:dyDescent="0.2">
      <c r="B7" s="370" t="s">
        <v>24</v>
      </c>
      <c r="C7" s="372" t="s">
        <v>94</v>
      </c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4"/>
    </row>
    <row r="8" spans="2:21" s="16" customFormat="1" ht="11.25" customHeight="1" x14ac:dyDescent="0.2">
      <c r="B8" s="371"/>
      <c r="C8" s="375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212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212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334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335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311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93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368" t="s">
        <v>249</v>
      </c>
      <c r="F16" s="369" t="s">
        <v>82</v>
      </c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</row>
    <row r="17" spans="2:21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526" t="s">
        <v>75</v>
      </c>
      <c r="C18" s="527"/>
      <c r="D18" s="528"/>
      <c r="E18" s="529" t="s">
        <v>312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21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21" s="16" customFormat="1" ht="52.5" customHeight="1" x14ac:dyDescent="0.2">
      <c r="B20" s="526" t="s">
        <v>77</v>
      </c>
      <c r="C20" s="527"/>
      <c r="D20" s="528"/>
      <c r="E20" s="532" t="s">
        <v>209</v>
      </c>
      <c r="F20" s="530" t="s">
        <v>86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21" s="16" customFormat="1" ht="39" customHeight="1" x14ac:dyDescent="0.2">
      <c r="B21" s="468" t="s">
        <v>398</v>
      </c>
      <c r="C21" s="469"/>
      <c r="D21" s="470"/>
      <c r="E21" s="199"/>
      <c r="F21" s="197"/>
      <c r="G21" s="198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138" customHeight="1" x14ac:dyDescent="0.2">
      <c r="B22" s="471"/>
      <c r="C22" s="472"/>
      <c r="D22" s="473"/>
      <c r="E22" s="400" t="s">
        <v>524</v>
      </c>
      <c r="F22" s="401"/>
      <c r="G22" s="402"/>
      <c r="H22" s="465" t="s">
        <v>407</v>
      </c>
      <c r="I22" s="466"/>
      <c r="J22" s="466"/>
      <c r="K22" s="466"/>
      <c r="L22" s="466"/>
      <c r="M22" s="466"/>
      <c r="N22" s="466"/>
      <c r="O22" s="534" t="s">
        <v>520</v>
      </c>
      <c r="P22" s="466"/>
      <c r="Q22" s="466"/>
      <c r="R22" s="466"/>
      <c r="S22" s="466"/>
      <c r="T22" s="466"/>
      <c r="U22" s="467"/>
    </row>
    <row r="23" spans="2:21" s="16" customFormat="1" ht="31.5" customHeight="1" x14ac:dyDescent="0.2">
      <c r="B23" s="471"/>
      <c r="C23" s="472"/>
      <c r="D23" s="473"/>
      <c r="E23" s="400" t="s">
        <v>400</v>
      </c>
      <c r="F23" s="401"/>
      <c r="G23" s="402"/>
      <c r="H23" s="531" t="s">
        <v>406</v>
      </c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5"/>
    </row>
    <row r="24" spans="2:21" s="16" customFormat="1" ht="16.5" customHeight="1" x14ac:dyDescent="0.2">
      <c r="B24" s="471"/>
      <c r="C24" s="472"/>
      <c r="D24" s="473"/>
      <c r="E24" s="400" t="s">
        <v>401</v>
      </c>
      <c r="F24" s="401"/>
      <c r="G24" s="402"/>
      <c r="H24" s="403" t="s">
        <v>442</v>
      </c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4"/>
    </row>
    <row r="25" spans="2:21" s="16" customFormat="1" ht="16.5" customHeight="1" x14ac:dyDescent="0.2">
      <c r="B25" s="474"/>
      <c r="C25" s="475"/>
      <c r="D25" s="476"/>
      <c r="E25" s="400" t="s">
        <v>402</v>
      </c>
      <c r="F25" s="401"/>
      <c r="G25" s="402"/>
      <c r="H25" s="403" t="s">
        <v>403</v>
      </c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4"/>
    </row>
    <row r="26" spans="2:21" ht="12" customHeight="1" x14ac:dyDescent="0.2"/>
    <row r="27" spans="2:21" s="15" customFormat="1" ht="20.25" customHeight="1" x14ac:dyDescent="0.2">
      <c r="B27" s="365" t="s">
        <v>177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</row>
    <row r="28" spans="2:21" ht="12" customHeight="1" x14ac:dyDescent="0.2">
      <c r="B28" s="389" t="str">
        <f>B7</f>
        <v>O3</v>
      </c>
      <c r="C28" s="390" t="str">
        <f>E10</f>
        <v>Índice de “reconhecimento” das cooperativas e partes interessadas em relação à atuação da OCB-GO no fortalecimento da representação política e institucional do cooperativismo</v>
      </c>
      <c r="D28" s="390"/>
      <c r="E28" s="390"/>
      <c r="F28" s="390"/>
      <c r="G28" s="390"/>
      <c r="H28" s="388" t="s">
        <v>66</v>
      </c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</row>
    <row r="29" spans="2:21" ht="12" customHeight="1" x14ac:dyDescent="0.2">
      <c r="B29" s="389"/>
      <c r="C29" s="390"/>
      <c r="D29" s="390"/>
      <c r="E29" s="390"/>
      <c r="F29" s="390"/>
      <c r="G29" s="390"/>
      <c r="H29" s="485">
        <v>2018</v>
      </c>
      <c r="I29" s="486"/>
      <c r="J29" s="486"/>
      <c r="K29" s="486"/>
      <c r="L29" s="486"/>
      <c r="M29" s="486"/>
      <c r="N29" s="486"/>
      <c r="O29" s="485">
        <v>2019</v>
      </c>
      <c r="P29" s="486"/>
      <c r="Q29" s="486"/>
      <c r="R29" s="486"/>
      <c r="S29" s="486"/>
      <c r="T29" s="486"/>
      <c r="U29" s="489"/>
    </row>
    <row r="30" spans="2:21" ht="12" customHeight="1" x14ac:dyDescent="0.2">
      <c r="B30" s="389"/>
      <c r="C30" s="390"/>
      <c r="D30" s="390"/>
      <c r="E30" s="390"/>
      <c r="F30" s="390"/>
      <c r="G30" s="390"/>
      <c r="H30" s="487"/>
      <c r="I30" s="488"/>
      <c r="J30" s="488"/>
      <c r="K30" s="488"/>
      <c r="L30" s="488"/>
      <c r="M30" s="488"/>
      <c r="N30" s="488"/>
      <c r="O30" s="487"/>
      <c r="P30" s="488"/>
      <c r="Q30" s="488"/>
      <c r="R30" s="488"/>
      <c r="S30" s="488"/>
      <c r="T30" s="488"/>
      <c r="U30" s="490"/>
    </row>
    <row r="31" spans="2:21" ht="22.5" customHeight="1" x14ac:dyDescent="0.2">
      <c r="B31" s="518" t="s">
        <v>162</v>
      </c>
      <c r="C31" s="519"/>
      <c r="D31" s="519"/>
      <c r="E31" s="519"/>
      <c r="F31" s="519"/>
      <c r="G31" s="519"/>
      <c r="H31" s="540">
        <v>0.6</v>
      </c>
      <c r="I31" s="541"/>
      <c r="J31" s="541"/>
      <c r="K31" s="541"/>
      <c r="L31" s="541"/>
      <c r="M31" s="541"/>
      <c r="N31" s="541"/>
      <c r="O31" s="540">
        <v>0.7</v>
      </c>
      <c r="P31" s="541"/>
      <c r="Q31" s="541"/>
      <c r="R31" s="541"/>
      <c r="S31" s="541"/>
      <c r="T31" s="541"/>
      <c r="U31" s="541"/>
    </row>
    <row r="32" spans="2:21" ht="22.5" customHeight="1" x14ac:dyDescent="0.2">
      <c r="B32" s="520" t="s">
        <v>161</v>
      </c>
      <c r="C32" s="521"/>
      <c r="D32" s="521"/>
      <c r="E32" s="521"/>
      <c r="F32" s="521"/>
      <c r="G32" s="521"/>
      <c r="H32" s="542">
        <v>0.79</v>
      </c>
      <c r="I32" s="543"/>
      <c r="J32" s="543"/>
      <c r="K32" s="543"/>
      <c r="L32" s="543"/>
      <c r="M32" s="543"/>
      <c r="N32" s="543"/>
      <c r="O32" s="542">
        <f>H107</f>
        <v>0.79901960784313719</v>
      </c>
      <c r="P32" s="543"/>
      <c r="Q32" s="543"/>
      <c r="R32" s="543"/>
      <c r="S32" s="543"/>
      <c r="T32" s="543"/>
      <c r="U32" s="543"/>
    </row>
    <row r="33" spans="2:21" s="42" customFormat="1" ht="3.75" customHeight="1" x14ac:dyDescent="0.2">
      <c r="B33" s="45"/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2:21" ht="16.5" customHeight="1" x14ac:dyDescent="0.2">
      <c r="B34" s="522" t="s">
        <v>163</v>
      </c>
      <c r="C34" s="523"/>
      <c r="D34" s="523"/>
      <c r="E34" s="523"/>
      <c r="F34" s="523"/>
      <c r="G34" s="523"/>
      <c r="H34" s="496">
        <f>IF(H32=0,"",H32/H31)</f>
        <v>1.3166666666666669</v>
      </c>
      <c r="I34" s="497"/>
      <c r="J34" s="497"/>
      <c r="K34" s="497"/>
      <c r="L34" s="497"/>
      <c r="M34" s="497"/>
      <c r="N34" s="498"/>
      <c r="O34" s="496">
        <f>IF(O32=0,"",O32/O31)</f>
        <v>1.1414565826330532</v>
      </c>
      <c r="P34" s="497"/>
      <c r="Q34" s="497"/>
      <c r="R34" s="497"/>
      <c r="S34" s="497"/>
      <c r="T34" s="497"/>
      <c r="U34" s="498"/>
    </row>
    <row r="35" spans="2:21" ht="12" customHeight="1" x14ac:dyDescent="0.2"/>
    <row r="36" spans="2:21" s="15" customFormat="1" ht="20.25" customHeight="1" x14ac:dyDescent="0.2">
      <c r="B36" s="365" t="s">
        <v>176</v>
      </c>
      <c r="C36" s="365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</row>
    <row r="37" spans="2:21" s="52" customFormat="1" ht="12.75" x14ac:dyDescent="0.2"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</row>
    <row r="38" spans="2:21" ht="18.75" customHeight="1" x14ac:dyDescent="0.2">
      <c r="B38" s="442">
        <v>2018</v>
      </c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</row>
    <row r="39" spans="2:21" ht="14.25" hidden="1" customHeight="1" outlineLevel="1" x14ac:dyDescent="0.2">
      <c r="B39" s="409" t="s">
        <v>93</v>
      </c>
      <c r="C39" s="410"/>
      <c r="D39" s="53" t="s">
        <v>179</v>
      </c>
      <c r="E39" s="544">
        <f>H31</f>
        <v>0.6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6"/>
    </row>
    <row r="40" spans="2:21" s="15" customFormat="1" ht="14.25" hidden="1" customHeight="1" outlineLevel="1" x14ac:dyDescent="0.2">
      <c r="B40" s="411"/>
      <c r="C40" s="412"/>
      <c r="D40" s="54" t="s">
        <v>180</v>
      </c>
      <c r="E40" s="545">
        <f>H32</f>
        <v>0.79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6"/>
    </row>
    <row r="41" spans="2:21" hidden="1" outlineLevel="1" x14ac:dyDescent="0.2">
      <c r="B41" s="411"/>
      <c r="C41" s="412"/>
      <c r="D41" s="54" t="s">
        <v>181</v>
      </c>
      <c r="E41" s="417" t="s">
        <v>337</v>
      </c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8"/>
    </row>
    <row r="42" spans="2:21" hidden="1" outlineLevel="1" x14ac:dyDescent="0.2">
      <c r="B42" s="411"/>
      <c r="C42" s="412"/>
      <c r="D42" s="419" t="s">
        <v>182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20"/>
    </row>
    <row r="43" spans="2:21" ht="12" hidden="1" customHeight="1" outlineLevel="1" x14ac:dyDescent="0.2">
      <c r="B43" s="411"/>
      <c r="C43" s="412"/>
      <c r="D43" s="55" t="s">
        <v>183</v>
      </c>
      <c r="E43" s="421" t="s">
        <v>184</v>
      </c>
      <c r="F43" s="421"/>
      <c r="G43" s="421"/>
      <c r="H43" s="421"/>
      <c r="I43" s="421"/>
      <c r="J43" s="421"/>
      <c r="K43" s="421"/>
      <c r="L43" s="421" t="s">
        <v>0</v>
      </c>
      <c r="M43" s="421"/>
      <c r="N43" s="421"/>
      <c r="O43" s="421" t="s">
        <v>185</v>
      </c>
      <c r="P43" s="421"/>
      <c r="Q43" s="421"/>
      <c r="R43" s="421" t="s">
        <v>186</v>
      </c>
      <c r="S43" s="421"/>
      <c r="T43" s="421"/>
      <c r="U43" s="421"/>
    </row>
    <row r="44" spans="2:21" hidden="1" outlineLevel="1" x14ac:dyDescent="0.2">
      <c r="B44" s="411"/>
      <c r="C44" s="412"/>
      <c r="D44" s="56"/>
      <c r="E44" s="406"/>
      <c r="F44" s="407"/>
      <c r="G44" s="407"/>
      <c r="H44" s="407"/>
      <c r="I44" s="407"/>
      <c r="J44" s="407"/>
      <c r="K44" s="408"/>
      <c r="L44" s="406"/>
      <c r="M44" s="407"/>
      <c r="N44" s="408"/>
      <c r="O44" s="406"/>
      <c r="P44" s="407"/>
      <c r="Q44" s="408"/>
      <c r="R44" s="406"/>
      <c r="S44" s="407"/>
      <c r="T44" s="407"/>
      <c r="U44" s="408"/>
    </row>
    <row r="45" spans="2:21" hidden="1" outlineLevel="1" x14ac:dyDescent="0.2">
      <c r="B45" s="411"/>
      <c r="C45" s="412"/>
      <c r="D45" s="56"/>
      <c r="E45" s="57"/>
      <c r="F45" s="51"/>
      <c r="G45" s="51"/>
      <c r="H45" s="51"/>
      <c r="I45" s="51"/>
      <c r="J45" s="51"/>
      <c r="K45" s="58"/>
      <c r="L45" s="57"/>
      <c r="M45" s="51"/>
      <c r="N45" s="58"/>
      <c r="O45" s="57"/>
      <c r="P45" s="51"/>
      <c r="Q45" s="58"/>
      <c r="R45" s="57"/>
      <c r="S45" s="51"/>
      <c r="T45" s="51"/>
      <c r="U45" s="58"/>
    </row>
    <row r="46" spans="2:21" s="15" customFormat="1" ht="11.25" hidden="1" outlineLevel="1" x14ac:dyDescent="0.2">
      <c r="B46" s="413"/>
      <c r="C46" s="414"/>
      <c r="D46" s="56"/>
      <c r="E46" s="406"/>
      <c r="F46" s="407"/>
      <c r="G46" s="407"/>
      <c r="H46" s="407"/>
      <c r="I46" s="407"/>
      <c r="J46" s="407"/>
      <c r="K46" s="408"/>
      <c r="L46" s="406"/>
      <c r="M46" s="407"/>
      <c r="N46" s="408"/>
      <c r="O46" s="406"/>
      <c r="P46" s="407"/>
      <c r="Q46" s="408"/>
      <c r="R46" s="406"/>
      <c r="S46" s="407"/>
      <c r="T46" s="407"/>
      <c r="U46" s="408"/>
    </row>
    <row r="47" spans="2:21" collapsed="1" x14ac:dyDescent="0.2"/>
    <row r="48" spans="2:21" ht="18.75" customHeight="1" x14ac:dyDescent="0.2">
      <c r="B48" s="442">
        <v>2019</v>
      </c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</row>
    <row r="49" spans="2:21" ht="12" hidden="1" customHeight="1" outlineLevel="1" x14ac:dyDescent="0.2">
      <c r="B49" s="409" t="s">
        <v>93</v>
      </c>
      <c r="C49" s="410"/>
      <c r="D49" s="53" t="s">
        <v>179</v>
      </c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6"/>
    </row>
    <row r="50" spans="2:21" hidden="1" outlineLevel="1" x14ac:dyDescent="0.2">
      <c r="B50" s="411"/>
      <c r="C50" s="412"/>
      <c r="D50" s="54" t="s">
        <v>180</v>
      </c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5"/>
    </row>
    <row r="51" spans="2:21" hidden="1" outlineLevel="1" x14ac:dyDescent="0.2">
      <c r="B51" s="411"/>
      <c r="C51" s="412"/>
      <c r="D51" s="54" t="s">
        <v>181</v>
      </c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5"/>
    </row>
    <row r="52" spans="2:21" hidden="1" outlineLevel="1" x14ac:dyDescent="0.2">
      <c r="B52" s="411"/>
      <c r="C52" s="412"/>
      <c r="D52" s="419" t="s">
        <v>182</v>
      </c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20"/>
    </row>
    <row r="53" spans="2:21" hidden="1" outlineLevel="1" x14ac:dyDescent="0.2">
      <c r="B53" s="411"/>
      <c r="C53" s="412"/>
      <c r="D53" s="55" t="s">
        <v>183</v>
      </c>
      <c r="E53" s="421" t="s">
        <v>184</v>
      </c>
      <c r="F53" s="421"/>
      <c r="G53" s="421"/>
      <c r="H53" s="421"/>
      <c r="I53" s="421"/>
      <c r="J53" s="421"/>
      <c r="K53" s="421"/>
      <c r="L53" s="421" t="s">
        <v>0</v>
      </c>
      <c r="M53" s="421"/>
      <c r="N53" s="421"/>
      <c r="O53" s="421" t="s">
        <v>185</v>
      </c>
      <c r="P53" s="421"/>
      <c r="Q53" s="421"/>
      <c r="R53" s="421" t="s">
        <v>186</v>
      </c>
      <c r="S53" s="421"/>
      <c r="T53" s="421"/>
      <c r="U53" s="421"/>
    </row>
    <row r="54" spans="2:21" hidden="1" outlineLevel="1" x14ac:dyDescent="0.2">
      <c r="B54" s="411"/>
      <c r="C54" s="412"/>
      <c r="D54" s="56"/>
      <c r="E54" s="406"/>
      <c r="F54" s="407"/>
      <c r="G54" s="407"/>
      <c r="H54" s="407"/>
      <c r="I54" s="407"/>
      <c r="J54" s="407"/>
      <c r="K54" s="408"/>
      <c r="L54" s="406"/>
      <c r="M54" s="407"/>
      <c r="N54" s="408"/>
      <c r="O54" s="406"/>
      <c r="P54" s="407"/>
      <c r="Q54" s="408"/>
      <c r="R54" s="406"/>
      <c r="S54" s="407"/>
      <c r="T54" s="407"/>
      <c r="U54" s="408"/>
    </row>
    <row r="55" spans="2:21" hidden="1" outlineLevel="1" x14ac:dyDescent="0.2">
      <c r="B55" s="411"/>
      <c r="C55" s="412"/>
      <c r="D55" s="56"/>
      <c r="E55" s="57"/>
      <c r="F55" s="51"/>
      <c r="G55" s="51"/>
      <c r="H55" s="51"/>
      <c r="I55" s="51"/>
      <c r="J55" s="51"/>
      <c r="K55" s="58"/>
      <c r="L55" s="57"/>
      <c r="M55" s="51"/>
      <c r="N55" s="58"/>
      <c r="O55" s="57"/>
      <c r="P55" s="51"/>
      <c r="Q55" s="58"/>
      <c r="R55" s="57"/>
      <c r="S55" s="51"/>
      <c r="T55" s="51"/>
      <c r="U55" s="58"/>
    </row>
    <row r="56" spans="2:21" hidden="1" outlineLevel="1" x14ac:dyDescent="0.2">
      <c r="B56" s="413"/>
      <c r="C56" s="414"/>
      <c r="D56" s="56"/>
      <c r="E56" s="406"/>
      <c r="F56" s="407"/>
      <c r="G56" s="407"/>
      <c r="H56" s="407"/>
      <c r="I56" s="407"/>
      <c r="J56" s="407"/>
      <c r="K56" s="408"/>
      <c r="L56" s="406"/>
      <c r="M56" s="407"/>
      <c r="N56" s="408"/>
      <c r="O56" s="406"/>
      <c r="P56" s="407"/>
      <c r="Q56" s="408"/>
      <c r="R56" s="406"/>
      <c r="S56" s="407"/>
      <c r="T56" s="407"/>
      <c r="U56" s="408"/>
    </row>
    <row r="57" spans="2:21" collapsed="1" x14ac:dyDescent="0.2"/>
    <row r="58" spans="2:21" x14ac:dyDescent="0.2"/>
    <row r="59" spans="2:21" ht="12" customHeight="1" x14ac:dyDescent="0.2"/>
    <row r="60" spans="2:21" s="15" customFormat="1" ht="20.25" customHeight="1" x14ac:dyDescent="0.2">
      <c r="B60" s="448" t="s">
        <v>313</v>
      </c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</row>
    <row r="61" spans="2:21" ht="12" customHeight="1" outlineLevel="1" x14ac:dyDescent="0.2"/>
    <row r="62" spans="2:21" ht="12" customHeight="1" outlineLevel="1" x14ac:dyDescent="0.2">
      <c r="B62" s="499" t="s">
        <v>118</v>
      </c>
      <c r="C62" s="499"/>
      <c r="D62" s="499"/>
      <c r="E62" s="499"/>
      <c r="F62" s="499"/>
      <c r="G62" s="499"/>
      <c r="H62" s="501" t="s">
        <v>321</v>
      </c>
      <c r="I62" s="501"/>
      <c r="J62" s="501"/>
      <c r="K62" s="501"/>
      <c r="L62"/>
      <c r="M62"/>
      <c r="N62"/>
      <c r="O62"/>
    </row>
    <row r="63" spans="2:21" ht="12" customHeight="1" outlineLevel="1" x14ac:dyDescent="0.2">
      <c r="B63" s="500"/>
      <c r="C63" s="500"/>
      <c r="D63" s="500"/>
      <c r="E63" s="500"/>
      <c r="F63" s="500"/>
      <c r="G63" s="500"/>
      <c r="H63" s="502"/>
      <c r="I63" s="502"/>
      <c r="J63" s="502"/>
      <c r="K63" s="502"/>
      <c r="L63"/>
      <c r="M63"/>
      <c r="N63"/>
      <c r="O63"/>
    </row>
    <row r="64" spans="2:21" ht="12" customHeight="1" outlineLevel="1" x14ac:dyDescent="0.2">
      <c r="B64" s="503" t="s">
        <v>336</v>
      </c>
      <c r="C64" s="504"/>
      <c r="D64" s="504"/>
      <c r="E64" s="504"/>
      <c r="F64" s="504"/>
      <c r="G64" s="505"/>
      <c r="H64" s="539">
        <f>K99</f>
        <v>0.79032258064516114</v>
      </c>
      <c r="I64" s="510"/>
      <c r="J64" s="510"/>
      <c r="K64" s="511"/>
      <c r="L64"/>
      <c r="M64"/>
      <c r="N64"/>
      <c r="O64"/>
    </row>
    <row r="65" spans="2:15" outlineLevel="1" x14ac:dyDescent="0.2">
      <c r="B65" s="506"/>
      <c r="C65" s="507"/>
      <c r="D65" s="507"/>
      <c r="E65" s="507"/>
      <c r="F65" s="507"/>
      <c r="G65" s="508"/>
      <c r="H65" s="512"/>
      <c r="I65" s="513"/>
      <c r="J65" s="513"/>
      <c r="K65" s="514"/>
      <c r="L65"/>
      <c r="M65"/>
      <c r="N65"/>
      <c r="O65"/>
    </row>
    <row r="66" spans="2:15" ht="12" customHeight="1" outlineLevel="1" x14ac:dyDescent="0.2"/>
    <row r="67" spans="2:15" ht="28.5" customHeight="1" outlineLevel="1" x14ac:dyDescent="0.2">
      <c r="B67" s="119" t="s">
        <v>119</v>
      </c>
      <c r="C67" s="515" t="s">
        <v>120</v>
      </c>
      <c r="D67" s="515"/>
      <c r="E67" s="388" t="s">
        <v>331</v>
      </c>
      <c r="F67" s="388"/>
      <c r="G67" s="388" t="s">
        <v>332</v>
      </c>
      <c r="H67" s="388"/>
      <c r="I67" s="388" t="s">
        <v>333</v>
      </c>
      <c r="J67" s="388"/>
      <c r="K67" s="388" t="s">
        <v>324</v>
      </c>
      <c r="L67" s="388"/>
    </row>
    <row r="68" spans="2:15" outlineLevel="1" x14ac:dyDescent="0.2">
      <c r="B68" s="64">
        <v>1</v>
      </c>
      <c r="C68" s="517" t="s">
        <v>122</v>
      </c>
      <c r="D68" s="517"/>
      <c r="E68" s="483">
        <v>2</v>
      </c>
      <c r="F68" s="483"/>
      <c r="G68" s="483">
        <v>2</v>
      </c>
      <c r="H68" s="483"/>
      <c r="I68" s="483">
        <v>2</v>
      </c>
      <c r="J68" s="483"/>
      <c r="K68" s="537">
        <f>AVERAGE(E68:J68)</f>
        <v>2</v>
      </c>
      <c r="L68" s="537"/>
    </row>
    <row r="69" spans="2:15" outlineLevel="1" x14ac:dyDescent="0.2">
      <c r="B69" s="120">
        <v>2</v>
      </c>
      <c r="C69" s="517" t="s">
        <v>132</v>
      </c>
      <c r="D69" s="517"/>
      <c r="E69" s="483">
        <v>1</v>
      </c>
      <c r="F69" s="483"/>
      <c r="G69" s="483">
        <v>2</v>
      </c>
      <c r="H69" s="483"/>
      <c r="I69" s="483">
        <v>2</v>
      </c>
      <c r="J69" s="483"/>
      <c r="K69" s="537">
        <f t="shared" ref="K69:K98" si="0">AVERAGE(E69:J69)</f>
        <v>1.6666666666666667</v>
      </c>
      <c r="L69" s="537"/>
    </row>
    <row r="70" spans="2:15" outlineLevel="1" x14ac:dyDescent="0.2">
      <c r="B70" s="120">
        <v>3</v>
      </c>
      <c r="C70" s="517" t="s">
        <v>134</v>
      </c>
      <c r="D70" s="517"/>
      <c r="E70" s="483">
        <v>0</v>
      </c>
      <c r="F70" s="483"/>
      <c r="G70" s="483">
        <v>2</v>
      </c>
      <c r="H70" s="483"/>
      <c r="I70" s="483">
        <v>0</v>
      </c>
      <c r="J70" s="483"/>
      <c r="K70" s="537">
        <f t="shared" si="0"/>
        <v>0.66666666666666663</v>
      </c>
      <c r="L70" s="537"/>
    </row>
    <row r="71" spans="2:15" outlineLevel="1" x14ac:dyDescent="0.2">
      <c r="B71" s="64">
        <v>4</v>
      </c>
      <c r="C71" s="517" t="s">
        <v>135</v>
      </c>
      <c r="D71" s="517"/>
      <c r="E71" s="483">
        <v>2</v>
      </c>
      <c r="F71" s="483"/>
      <c r="G71" s="483">
        <v>2</v>
      </c>
      <c r="H71" s="483"/>
      <c r="I71" s="483">
        <v>2</v>
      </c>
      <c r="J71" s="483"/>
      <c r="K71" s="537">
        <f t="shared" si="0"/>
        <v>2</v>
      </c>
      <c r="L71" s="537"/>
    </row>
    <row r="72" spans="2:15" outlineLevel="1" x14ac:dyDescent="0.2">
      <c r="B72" s="120">
        <v>5</v>
      </c>
      <c r="C72" s="517" t="s">
        <v>125</v>
      </c>
      <c r="D72" s="517"/>
      <c r="E72" s="483">
        <v>2</v>
      </c>
      <c r="F72" s="483"/>
      <c r="G72" s="483">
        <v>2</v>
      </c>
      <c r="H72" s="483"/>
      <c r="I72" s="483">
        <v>2</v>
      </c>
      <c r="J72" s="483"/>
      <c r="K72" s="537">
        <f t="shared" si="0"/>
        <v>2</v>
      </c>
      <c r="L72" s="537"/>
    </row>
    <row r="73" spans="2:15" outlineLevel="1" x14ac:dyDescent="0.2">
      <c r="B73" s="120">
        <v>6</v>
      </c>
      <c r="C73" s="517" t="s">
        <v>127</v>
      </c>
      <c r="D73" s="517"/>
      <c r="E73" s="483">
        <v>2</v>
      </c>
      <c r="F73" s="483"/>
      <c r="G73" s="483">
        <v>2</v>
      </c>
      <c r="H73" s="483"/>
      <c r="I73" s="483">
        <v>2</v>
      </c>
      <c r="J73" s="483"/>
      <c r="K73" s="537">
        <f t="shared" si="0"/>
        <v>2</v>
      </c>
      <c r="L73" s="537"/>
    </row>
    <row r="74" spans="2:15" outlineLevel="1" x14ac:dyDescent="0.2">
      <c r="B74" s="64">
        <v>7</v>
      </c>
      <c r="C74" s="517" t="s">
        <v>309</v>
      </c>
      <c r="D74" s="517"/>
      <c r="E74" s="483">
        <v>2</v>
      </c>
      <c r="F74" s="483"/>
      <c r="G74" s="483">
        <v>2</v>
      </c>
      <c r="H74" s="483"/>
      <c r="I74" s="483">
        <v>2</v>
      </c>
      <c r="J74" s="483"/>
      <c r="K74" s="537">
        <f t="shared" si="0"/>
        <v>2</v>
      </c>
      <c r="L74" s="537"/>
    </row>
    <row r="75" spans="2:15" outlineLevel="1" x14ac:dyDescent="0.2">
      <c r="B75" s="120">
        <v>8</v>
      </c>
      <c r="C75" s="517" t="s">
        <v>142</v>
      </c>
      <c r="D75" s="517"/>
      <c r="E75" s="483">
        <v>2</v>
      </c>
      <c r="F75" s="483"/>
      <c r="G75" s="483">
        <v>2</v>
      </c>
      <c r="H75" s="483"/>
      <c r="I75" s="483">
        <v>1</v>
      </c>
      <c r="J75" s="483"/>
      <c r="K75" s="537">
        <f t="shared" si="0"/>
        <v>1.6666666666666667</v>
      </c>
      <c r="L75" s="537"/>
    </row>
    <row r="76" spans="2:15" outlineLevel="1" x14ac:dyDescent="0.2">
      <c r="B76" s="120">
        <v>9</v>
      </c>
      <c r="C76" s="517" t="s">
        <v>126</v>
      </c>
      <c r="D76" s="517"/>
      <c r="E76" s="483">
        <v>2</v>
      </c>
      <c r="F76" s="483"/>
      <c r="G76" s="483">
        <v>2</v>
      </c>
      <c r="H76" s="483"/>
      <c r="I76" s="483">
        <v>2</v>
      </c>
      <c r="J76" s="483"/>
      <c r="K76" s="537">
        <f t="shared" si="0"/>
        <v>2</v>
      </c>
      <c r="L76" s="537"/>
    </row>
    <row r="77" spans="2:15" outlineLevel="1" x14ac:dyDescent="0.2">
      <c r="B77" s="64">
        <v>10</v>
      </c>
      <c r="C77" s="517" t="s">
        <v>315</v>
      </c>
      <c r="D77" s="517"/>
      <c r="E77" s="483">
        <v>2</v>
      </c>
      <c r="F77" s="483"/>
      <c r="G77" s="483">
        <v>2</v>
      </c>
      <c r="H77" s="483"/>
      <c r="I77" s="483">
        <v>0</v>
      </c>
      <c r="J77" s="483"/>
      <c r="K77" s="537">
        <f t="shared" si="0"/>
        <v>1.3333333333333333</v>
      </c>
      <c r="L77" s="537"/>
    </row>
    <row r="78" spans="2:15" outlineLevel="1" x14ac:dyDescent="0.2">
      <c r="B78" s="120">
        <v>11</v>
      </c>
      <c r="C78" s="517" t="s">
        <v>138</v>
      </c>
      <c r="D78" s="517"/>
      <c r="E78" s="483">
        <v>2</v>
      </c>
      <c r="F78" s="483"/>
      <c r="G78" s="483">
        <v>2</v>
      </c>
      <c r="H78" s="483"/>
      <c r="I78" s="483">
        <v>2</v>
      </c>
      <c r="J78" s="483"/>
      <c r="K78" s="537">
        <f t="shared" si="0"/>
        <v>2</v>
      </c>
      <c r="L78" s="537"/>
    </row>
    <row r="79" spans="2:15" outlineLevel="1" x14ac:dyDescent="0.2">
      <c r="B79" s="120">
        <v>12</v>
      </c>
      <c r="C79" s="517" t="s">
        <v>124</v>
      </c>
      <c r="D79" s="517"/>
      <c r="E79" s="483">
        <v>1</v>
      </c>
      <c r="F79" s="483"/>
      <c r="G79" s="483">
        <v>2</v>
      </c>
      <c r="H79" s="483"/>
      <c r="I79" s="483">
        <v>2</v>
      </c>
      <c r="J79" s="483"/>
      <c r="K79" s="537">
        <f t="shared" si="0"/>
        <v>1.6666666666666667</v>
      </c>
      <c r="L79" s="537"/>
    </row>
    <row r="80" spans="2:15" outlineLevel="1" x14ac:dyDescent="0.2">
      <c r="B80" s="64">
        <v>13</v>
      </c>
      <c r="C80" s="517" t="s">
        <v>129</v>
      </c>
      <c r="D80" s="517"/>
      <c r="E80" s="483">
        <v>2</v>
      </c>
      <c r="F80" s="483"/>
      <c r="G80" s="483">
        <v>2</v>
      </c>
      <c r="H80" s="483"/>
      <c r="I80" s="483">
        <v>2</v>
      </c>
      <c r="J80" s="483"/>
      <c r="K80" s="537">
        <f t="shared" si="0"/>
        <v>2</v>
      </c>
      <c r="L80" s="537"/>
    </row>
    <row r="81" spans="2:12" outlineLevel="1" x14ac:dyDescent="0.2">
      <c r="B81" s="120">
        <v>14</v>
      </c>
      <c r="C81" s="517" t="s">
        <v>276</v>
      </c>
      <c r="D81" s="517"/>
      <c r="E81" s="483">
        <v>0</v>
      </c>
      <c r="F81" s="483"/>
      <c r="G81" s="483">
        <v>0</v>
      </c>
      <c r="H81" s="483"/>
      <c r="I81" s="483">
        <v>2</v>
      </c>
      <c r="J81" s="483"/>
      <c r="K81" s="537">
        <f t="shared" si="0"/>
        <v>0.66666666666666663</v>
      </c>
      <c r="L81" s="537"/>
    </row>
    <row r="82" spans="2:12" outlineLevel="1" x14ac:dyDescent="0.2">
      <c r="B82" s="120">
        <v>15</v>
      </c>
      <c r="C82" s="517" t="s">
        <v>123</v>
      </c>
      <c r="D82" s="517"/>
      <c r="E82" s="483">
        <v>2</v>
      </c>
      <c r="F82" s="483"/>
      <c r="G82" s="483">
        <v>0</v>
      </c>
      <c r="H82" s="483"/>
      <c r="I82" s="483">
        <v>2</v>
      </c>
      <c r="J82" s="483"/>
      <c r="K82" s="537">
        <f t="shared" si="0"/>
        <v>1.3333333333333333</v>
      </c>
      <c r="L82" s="537"/>
    </row>
    <row r="83" spans="2:12" outlineLevel="1" x14ac:dyDescent="0.2">
      <c r="B83" s="64">
        <v>16</v>
      </c>
      <c r="C83" s="517" t="s">
        <v>133</v>
      </c>
      <c r="D83" s="517"/>
      <c r="E83" s="483">
        <v>2</v>
      </c>
      <c r="F83" s="483"/>
      <c r="G83" s="483">
        <v>0</v>
      </c>
      <c r="H83" s="483"/>
      <c r="I83" s="483">
        <v>0</v>
      </c>
      <c r="J83" s="483"/>
      <c r="K83" s="537">
        <f t="shared" si="0"/>
        <v>0.66666666666666663</v>
      </c>
      <c r="L83" s="537"/>
    </row>
    <row r="84" spans="2:12" outlineLevel="1" x14ac:dyDescent="0.2">
      <c r="B84" s="120">
        <v>17</v>
      </c>
      <c r="C84" s="517" t="s">
        <v>131</v>
      </c>
      <c r="D84" s="517"/>
      <c r="E84" s="483">
        <v>2</v>
      </c>
      <c r="F84" s="483"/>
      <c r="G84" s="483">
        <v>0</v>
      </c>
      <c r="H84" s="483"/>
      <c r="I84" s="483">
        <v>0</v>
      </c>
      <c r="J84" s="483"/>
      <c r="K84" s="537">
        <f t="shared" si="0"/>
        <v>0.66666666666666663</v>
      </c>
      <c r="L84" s="537"/>
    </row>
    <row r="85" spans="2:12" ht="12" customHeight="1" outlineLevel="1" x14ac:dyDescent="0.2">
      <c r="B85" s="120">
        <v>18</v>
      </c>
      <c r="C85" s="517" t="s">
        <v>136</v>
      </c>
      <c r="D85" s="517"/>
      <c r="E85" s="483">
        <v>2</v>
      </c>
      <c r="F85" s="483"/>
      <c r="G85" s="483">
        <v>2</v>
      </c>
      <c r="H85" s="483"/>
      <c r="I85" s="483">
        <v>2</v>
      </c>
      <c r="J85" s="483"/>
      <c r="K85" s="537">
        <f t="shared" si="0"/>
        <v>2</v>
      </c>
      <c r="L85" s="537"/>
    </row>
    <row r="86" spans="2:12" ht="12" customHeight="1" outlineLevel="1" x14ac:dyDescent="0.2">
      <c r="B86" s="64">
        <v>19</v>
      </c>
      <c r="C86" s="517" t="s">
        <v>121</v>
      </c>
      <c r="D86" s="517"/>
      <c r="E86" s="483">
        <v>2</v>
      </c>
      <c r="F86" s="483"/>
      <c r="G86" s="483">
        <v>2</v>
      </c>
      <c r="H86" s="483"/>
      <c r="I86" s="483">
        <v>2</v>
      </c>
      <c r="J86" s="483"/>
      <c r="K86" s="537">
        <f t="shared" si="0"/>
        <v>2</v>
      </c>
      <c r="L86" s="537"/>
    </row>
    <row r="87" spans="2:12" ht="12" customHeight="1" outlineLevel="1" x14ac:dyDescent="0.2">
      <c r="B87" s="120">
        <v>20</v>
      </c>
      <c r="C87" s="517" t="s">
        <v>265</v>
      </c>
      <c r="D87" s="517"/>
      <c r="E87" s="483">
        <v>1</v>
      </c>
      <c r="F87" s="483"/>
      <c r="G87" s="483">
        <v>2</v>
      </c>
      <c r="H87" s="483"/>
      <c r="I87" s="483">
        <v>1</v>
      </c>
      <c r="J87" s="483"/>
      <c r="K87" s="537">
        <f t="shared" si="0"/>
        <v>1.3333333333333333</v>
      </c>
      <c r="L87" s="537"/>
    </row>
    <row r="88" spans="2:12" ht="12" customHeight="1" outlineLevel="1" x14ac:dyDescent="0.2">
      <c r="B88" s="120">
        <v>21</v>
      </c>
      <c r="C88" s="517" t="s">
        <v>316</v>
      </c>
      <c r="D88" s="517"/>
      <c r="E88" s="483">
        <v>1</v>
      </c>
      <c r="F88" s="483"/>
      <c r="G88" s="483">
        <v>2</v>
      </c>
      <c r="H88" s="483"/>
      <c r="I88" s="483">
        <v>1</v>
      </c>
      <c r="J88" s="483"/>
      <c r="K88" s="537">
        <f t="shared" si="0"/>
        <v>1.3333333333333333</v>
      </c>
      <c r="L88" s="537"/>
    </row>
    <row r="89" spans="2:12" ht="12" customHeight="1" outlineLevel="1" x14ac:dyDescent="0.2">
      <c r="B89" s="64">
        <v>22</v>
      </c>
      <c r="C89" s="517" t="s">
        <v>317</v>
      </c>
      <c r="D89" s="517"/>
      <c r="E89" s="483">
        <v>1</v>
      </c>
      <c r="F89" s="483"/>
      <c r="G89" s="483">
        <v>2</v>
      </c>
      <c r="H89" s="483"/>
      <c r="I89" s="483">
        <v>1</v>
      </c>
      <c r="J89" s="483"/>
      <c r="K89" s="537">
        <f t="shared" si="0"/>
        <v>1.3333333333333333</v>
      </c>
      <c r="L89" s="537"/>
    </row>
    <row r="90" spans="2:12" ht="12" customHeight="1" outlineLevel="1" x14ac:dyDescent="0.2">
      <c r="B90" s="120">
        <v>23</v>
      </c>
      <c r="C90" s="517" t="s">
        <v>318</v>
      </c>
      <c r="D90" s="517"/>
      <c r="E90" s="483">
        <v>2</v>
      </c>
      <c r="F90" s="483"/>
      <c r="G90" s="483">
        <v>2</v>
      </c>
      <c r="H90" s="483"/>
      <c r="I90" s="483">
        <v>2</v>
      </c>
      <c r="J90" s="483"/>
      <c r="K90" s="537">
        <f t="shared" si="0"/>
        <v>2</v>
      </c>
      <c r="L90" s="537"/>
    </row>
    <row r="91" spans="2:12" ht="12" customHeight="1" outlineLevel="1" x14ac:dyDescent="0.2">
      <c r="B91" s="120">
        <v>24</v>
      </c>
      <c r="C91" s="517" t="s">
        <v>130</v>
      </c>
      <c r="D91" s="517"/>
      <c r="E91" s="483">
        <v>2</v>
      </c>
      <c r="F91" s="483"/>
      <c r="G91" s="483">
        <v>2</v>
      </c>
      <c r="H91" s="483"/>
      <c r="I91" s="483">
        <v>1</v>
      </c>
      <c r="J91" s="483"/>
      <c r="K91" s="537">
        <f t="shared" si="0"/>
        <v>1.6666666666666667</v>
      </c>
      <c r="L91" s="537"/>
    </row>
    <row r="92" spans="2:12" ht="12" customHeight="1" outlineLevel="1" x14ac:dyDescent="0.2">
      <c r="B92" s="64">
        <v>25</v>
      </c>
      <c r="C92" s="517" t="s">
        <v>137</v>
      </c>
      <c r="D92" s="517"/>
      <c r="E92" s="483">
        <v>2</v>
      </c>
      <c r="F92" s="483"/>
      <c r="G92" s="483">
        <v>2</v>
      </c>
      <c r="H92" s="483"/>
      <c r="I92" s="483">
        <v>1</v>
      </c>
      <c r="J92" s="483"/>
      <c r="K92" s="537">
        <f t="shared" si="0"/>
        <v>1.6666666666666667</v>
      </c>
      <c r="L92" s="537"/>
    </row>
    <row r="93" spans="2:12" ht="12" customHeight="1" outlineLevel="1" x14ac:dyDescent="0.2">
      <c r="B93" s="120">
        <v>26</v>
      </c>
      <c r="C93" s="517" t="s">
        <v>266</v>
      </c>
      <c r="D93" s="517"/>
      <c r="E93" s="483">
        <v>1</v>
      </c>
      <c r="F93" s="483"/>
      <c r="G93" s="483">
        <v>2</v>
      </c>
      <c r="H93" s="483"/>
      <c r="I93" s="483">
        <v>2</v>
      </c>
      <c r="J93" s="483"/>
      <c r="K93" s="537">
        <f t="shared" si="0"/>
        <v>1.6666666666666667</v>
      </c>
      <c r="L93" s="537"/>
    </row>
    <row r="94" spans="2:12" ht="12" customHeight="1" outlineLevel="1" x14ac:dyDescent="0.2">
      <c r="B94" s="120">
        <v>27</v>
      </c>
      <c r="C94" s="517" t="s">
        <v>264</v>
      </c>
      <c r="D94" s="517"/>
      <c r="E94" s="483">
        <v>1</v>
      </c>
      <c r="F94" s="483"/>
      <c r="G94" s="483">
        <v>1</v>
      </c>
      <c r="H94" s="483"/>
      <c r="I94" s="483">
        <v>1</v>
      </c>
      <c r="J94" s="483"/>
      <c r="K94" s="537">
        <f t="shared" si="0"/>
        <v>1</v>
      </c>
      <c r="L94" s="537"/>
    </row>
    <row r="95" spans="2:12" ht="12" customHeight="1" outlineLevel="1" x14ac:dyDescent="0.2">
      <c r="B95" s="64">
        <v>28</v>
      </c>
      <c r="C95" s="517" t="s">
        <v>319</v>
      </c>
      <c r="D95" s="517"/>
      <c r="E95" s="483">
        <v>2</v>
      </c>
      <c r="F95" s="483"/>
      <c r="G95" s="483">
        <v>2</v>
      </c>
      <c r="H95" s="483"/>
      <c r="I95" s="483">
        <v>1</v>
      </c>
      <c r="J95" s="483"/>
      <c r="K95" s="537">
        <f t="shared" si="0"/>
        <v>1.6666666666666667</v>
      </c>
      <c r="L95" s="537"/>
    </row>
    <row r="96" spans="2:12" ht="12" customHeight="1" outlineLevel="1" x14ac:dyDescent="0.2">
      <c r="B96" s="120">
        <v>29</v>
      </c>
      <c r="C96" s="517" t="s">
        <v>320</v>
      </c>
      <c r="D96" s="517"/>
      <c r="E96" s="483">
        <v>2</v>
      </c>
      <c r="F96" s="483"/>
      <c r="G96" s="483">
        <v>2</v>
      </c>
      <c r="H96" s="483"/>
      <c r="I96" s="483">
        <v>1</v>
      </c>
      <c r="J96" s="483"/>
      <c r="K96" s="537">
        <f t="shared" si="0"/>
        <v>1.6666666666666667</v>
      </c>
      <c r="L96" s="537"/>
    </row>
    <row r="97" spans="2:21" ht="12" customHeight="1" outlineLevel="1" x14ac:dyDescent="0.2">
      <c r="B97" s="120">
        <v>30</v>
      </c>
      <c r="C97" s="517" t="s">
        <v>140</v>
      </c>
      <c r="D97" s="517"/>
      <c r="E97" s="483">
        <v>1</v>
      </c>
      <c r="F97" s="483"/>
      <c r="G97" s="483">
        <v>2</v>
      </c>
      <c r="H97" s="483"/>
      <c r="I97" s="483">
        <v>1</v>
      </c>
      <c r="J97" s="483"/>
      <c r="K97" s="537">
        <f t="shared" si="0"/>
        <v>1.3333333333333333</v>
      </c>
      <c r="L97" s="537"/>
    </row>
    <row r="98" spans="2:21" outlineLevel="1" x14ac:dyDescent="0.2">
      <c r="B98" s="64">
        <v>31</v>
      </c>
      <c r="C98" s="517" t="s">
        <v>279</v>
      </c>
      <c r="D98" s="517"/>
      <c r="E98" s="483">
        <v>2</v>
      </c>
      <c r="F98" s="483"/>
      <c r="G98" s="483">
        <v>2</v>
      </c>
      <c r="H98" s="483"/>
      <c r="I98" s="483" t="s">
        <v>305</v>
      </c>
      <c r="J98" s="483"/>
      <c r="K98" s="537">
        <f t="shared" si="0"/>
        <v>2</v>
      </c>
      <c r="L98" s="537"/>
    </row>
    <row r="99" spans="2:21" outlineLevel="1" x14ac:dyDescent="0.2">
      <c r="B99" s="28"/>
      <c r="C99" s="516" t="s">
        <v>128</v>
      </c>
      <c r="D99" s="516"/>
      <c r="E99" s="538">
        <f>(SUM(E68:F98))/(31*2)</f>
        <v>0.80645161290322576</v>
      </c>
      <c r="F99" s="538"/>
      <c r="G99" s="538">
        <f t="shared" ref="G99" si="1">(SUM(G68:H98))/(31*2)</f>
        <v>0.85483870967741937</v>
      </c>
      <c r="H99" s="538"/>
      <c r="I99" s="538">
        <f t="shared" ref="I99:K99" si="2">(SUM(I68:J98))/(31*2)</f>
        <v>0.67741935483870963</v>
      </c>
      <c r="J99" s="538"/>
      <c r="K99" s="538">
        <f t="shared" si="2"/>
        <v>0.79032258064516114</v>
      </c>
      <c r="L99" s="538"/>
    </row>
    <row r="100" spans="2:21" outlineLevel="1" x14ac:dyDescent="0.2">
      <c r="B100" s="536"/>
      <c r="C100" s="536"/>
      <c r="D100" s="536"/>
      <c r="E100" s="536"/>
      <c r="F100" s="536"/>
    </row>
    <row r="101" spans="2:21" ht="12" customHeight="1" x14ac:dyDescent="0.2"/>
    <row r="102" spans="2:21" ht="11.25" customHeight="1" x14ac:dyDescent="0.2"/>
    <row r="103" spans="2:21" s="15" customFormat="1" ht="20.25" customHeight="1" x14ac:dyDescent="0.2">
      <c r="B103" s="448" t="s">
        <v>314</v>
      </c>
      <c r="C103" s="448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</row>
    <row r="104" spans="2:21" ht="12" customHeight="1" outlineLevel="1" x14ac:dyDescent="0.2"/>
    <row r="105" spans="2:21" ht="12" customHeight="1" outlineLevel="1" x14ac:dyDescent="0.2">
      <c r="B105" s="499" t="s">
        <v>118</v>
      </c>
      <c r="C105" s="499"/>
      <c r="D105" s="499"/>
      <c r="E105" s="499"/>
      <c r="F105" s="499"/>
      <c r="G105" s="499"/>
      <c r="H105" s="501" t="s">
        <v>328</v>
      </c>
      <c r="I105" s="501"/>
      <c r="J105" s="501"/>
      <c r="K105" s="501"/>
      <c r="L105"/>
      <c r="M105"/>
      <c r="N105"/>
      <c r="O105"/>
    </row>
    <row r="106" spans="2:21" ht="12" customHeight="1" outlineLevel="1" x14ac:dyDescent="0.2">
      <c r="B106" s="500"/>
      <c r="C106" s="500"/>
      <c r="D106" s="500"/>
      <c r="E106" s="500"/>
      <c r="F106" s="500"/>
      <c r="G106" s="500"/>
      <c r="H106" s="502"/>
      <c r="I106" s="502"/>
      <c r="J106" s="502"/>
      <c r="K106" s="502"/>
      <c r="L106"/>
      <c r="M106"/>
      <c r="N106"/>
      <c r="O106"/>
    </row>
    <row r="107" spans="2:21" ht="12" customHeight="1" outlineLevel="1" x14ac:dyDescent="0.2">
      <c r="B107" s="503" t="s">
        <v>336</v>
      </c>
      <c r="C107" s="504"/>
      <c r="D107" s="504"/>
      <c r="E107" s="504"/>
      <c r="F107" s="504"/>
      <c r="G107" s="505"/>
      <c r="H107" s="539">
        <f>K142</f>
        <v>0.79901960784313719</v>
      </c>
      <c r="I107" s="510"/>
      <c r="J107" s="510"/>
      <c r="K107" s="511"/>
      <c r="L107"/>
      <c r="M107"/>
      <c r="N107"/>
      <c r="O107"/>
    </row>
    <row r="108" spans="2:21" outlineLevel="1" x14ac:dyDescent="0.2">
      <c r="B108" s="506"/>
      <c r="C108" s="507"/>
      <c r="D108" s="507"/>
      <c r="E108" s="507"/>
      <c r="F108" s="507"/>
      <c r="G108" s="508"/>
      <c r="H108" s="512"/>
      <c r="I108" s="513"/>
      <c r="J108" s="513"/>
      <c r="K108" s="514"/>
      <c r="L108"/>
      <c r="M108"/>
      <c r="N108"/>
      <c r="O108"/>
    </row>
    <row r="109" spans="2:21" ht="12" customHeight="1" outlineLevel="1" x14ac:dyDescent="0.2"/>
    <row r="110" spans="2:21" ht="28.5" customHeight="1" outlineLevel="1" x14ac:dyDescent="0.2">
      <c r="B110" s="119" t="s">
        <v>119</v>
      </c>
      <c r="C110" s="515" t="s">
        <v>120</v>
      </c>
      <c r="D110" s="515"/>
      <c r="E110" s="388" t="s">
        <v>331</v>
      </c>
      <c r="F110" s="388"/>
      <c r="G110" s="388" t="s">
        <v>332</v>
      </c>
      <c r="H110" s="388"/>
      <c r="I110" s="388" t="s">
        <v>333</v>
      </c>
      <c r="J110" s="388"/>
      <c r="K110" s="388" t="s">
        <v>324</v>
      </c>
      <c r="L110" s="388"/>
    </row>
    <row r="111" spans="2:21" outlineLevel="1" x14ac:dyDescent="0.2">
      <c r="B111" s="64">
        <v>1</v>
      </c>
      <c r="C111" s="517" t="s">
        <v>481</v>
      </c>
      <c r="D111" s="517"/>
      <c r="E111" s="483">
        <v>2</v>
      </c>
      <c r="F111" s="483"/>
      <c r="G111" s="483">
        <v>2</v>
      </c>
      <c r="H111" s="483"/>
      <c r="I111" s="483">
        <v>2</v>
      </c>
      <c r="J111" s="483"/>
      <c r="K111" s="537">
        <f>AVERAGE(E111:J111)</f>
        <v>2</v>
      </c>
      <c r="L111" s="537"/>
    </row>
    <row r="112" spans="2:21" outlineLevel="1" x14ac:dyDescent="0.2">
      <c r="B112" s="120">
        <v>2</v>
      </c>
      <c r="C112" s="517" t="s">
        <v>127</v>
      </c>
      <c r="D112" s="517"/>
      <c r="E112" s="483">
        <v>2</v>
      </c>
      <c r="F112" s="483"/>
      <c r="G112" s="483">
        <v>2</v>
      </c>
      <c r="H112" s="483"/>
      <c r="I112" s="483">
        <v>2</v>
      </c>
      <c r="J112" s="483"/>
      <c r="K112" s="537">
        <f t="shared" ref="K112:K127" si="3">AVERAGE(E112:J112)</f>
        <v>2</v>
      </c>
      <c r="L112" s="537"/>
    </row>
    <row r="113" spans="2:12" outlineLevel="1" x14ac:dyDescent="0.2">
      <c r="B113" s="120">
        <v>3</v>
      </c>
      <c r="C113" s="517" t="s">
        <v>507</v>
      </c>
      <c r="D113" s="517"/>
      <c r="E113" s="483">
        <v>2</v>
      </c>
      <c r="F113" s="483"/>
      <c r="G113" s="483">
        <v>2</v>
      </c>
      <c r="H113" s="483"/>
      <c r="I113" s="483">
        <v>1</v>
      </c>
      <c r="J113" s="483"/>
      <c r="K113" s="537">
        <f t="shared" si="3"/>
        <v>1.6666666666666667</v>
      </c>
      <c r="L113" s="537"/>
    </row>
    <row r="114" spans="2:12" outlineLevel="1" x14ac:dyDescent="0.2">
      <c r="B114" s="196">
        <v>4</v>
      </c>
      <c r="C114" s="517" t="s">
        <v>489</v>
      </c>
      <c r="D114" s="517"/>
      <c r="E114" s="483">
        <v>1</v>
      </c>
      <c r="F114" s="483"/>
      <c r="G114" s="483">
        <v>2</v>
      </c>
      <c r="H114" s="483"/>
      <c r="I114" s="483">
        <v>1</v>
      </c>
      <c r="J114" s="483"/>
      <c r="K114" s="537">
        <f t="shared" si="3"/>
        <v>1.3333333333333333</v>
      </c>
      <c r="L114" s="537"/>
    </row>
    <row r="115" spans="2:12" outlineLevel="1" x14ac:dyDescent="0.2">
      <c r="B115" s="120">
        <v>5</v>
      </c>
      <c r="C115" s="517" t="s">
        <v>124</v>
      </c>
      <c r="D115" s="517"/>
      <c r="E115" s="483">
        <v>0</v>
      </c>
      <c r="F115" s="483"/>
      <c r="G115" s="483">
        <v>2</v>
      </c>
      <c r="H115" s="483"/>
      <c r="I115" s="483">
        <v>2</v>
      </c>
      <c r="J115" s="483"/>
      <c r="K115" s="537">
        <f t="shared" si="3"/>
        <v>1.3333333333333333</v>
      </c>
      <c r="L115" s="537"/>
    </row>
    <row r="116" spans="2:12" outlineLevel="1" x14ac:dyDescent="0.2">
      <c r="B116" s="120">
        <v>6</v>
      </c>
      <c r="C116" s="517" t="s">
        <v>387</v>
      </c>
      <c r="D116" s="517"/>
      <c r="E116" s="483">
        <v>1</v>
      </c>
      <c r="F116" s="483"/>
      <c r="G116" s="483">
        <v>1</v>
      </c>
      <c r="H116" s="483"/>
      <c r="I116" s="483">
        <v>1</v>
      </c>
      <c r="J116" s="483"/>
      <c r="K116" s="537">
        <f t="shared" si="3"/>
        <v>1</v>
      </c>
      <c r="L116" s="537"/>
    </row>
    <row r="117" spans="2:12" outlineLevel="1" x14ac:dyDescent="0.2">
      <c r="B117" s="196">
        <v>7</v>
      </c>
      <c r="C117" s="517" t="s">
        <v>482</v>
      </c>
      <c r="D117" s="517"/>
      <c r="E117" s="483">
        <v>1</v>
      </c>
      <c r="F117" s="483"/>
      <c r="G117" s="483">
        <v>2</v>
      </c>
      <c r="H117" s="483"/>
      <c r="I117" s="483">
        <v>1</v>
      </c>
      <c r="J117" s="483"/>
      <c r="K117" s="537">
        <f t="shared" si="3"/>
        <v>1.3333333333333333</v>
      </c>
      <c r="L117" s="537"/>
    </row>
    <row r="118" spans="2:12" outlineLevel="1" x14ac:dyDescent="0.2">
      <c r="B118" s="120">
        <v>8</v>
      </c>
      <c r="C118" s="517" t="s">
        <v>276</v>
      </c>
      <c r="D118" s="517"/>
      <c r="E118" s="483">
        <v>2</v>
      </c>
      <c r="F118" s="483"/>
      <c r="G118" s="483">
        <v>0</v>
      </c>
      <c r="H118" s="483"/>
      <c r="I118" s="483">
        <v>0</v>
      </c>
      <c r="J118" s="483"/>
      <c r="K118" s="537">
        <f t="shared" si="3"/>
        <v>0.66666666666666663</v>
      </c>
      <c r="L118" s="537"/>
    </row>
    <row r="119" spans="2:12" outlineLevel="1" x14ac:dyDescent="0.2">
      <c r="B119" s="120">
        <v>9</v>
      </c>
      <c r="C119" s="517" t="s">
        <v>203</v>
      </c>
      <c r="D119" s="517"/>
      <c r="E119" s="483">
        <v>1</v>
      </c>
      <c r="F119" s="483"/>
      <c r="G119" s="483">
        <v>2</v>
      </c>
      <c r="H119" s="483"/>
      <c r="I119" s="483">
        <v>2</v>
      </c>
      <c r="J119" s="483"/>
      <c r="K119" s="537">
        <f t="shared" si="3"/>
        <v>1.6666666666666667</v>
      </c>
      <c r="L119" s="537"/>
    </row>
    <row r="120" spans="2:12" outlineLevel="1" x14ac:dyDescent="0.2">
      <c r="B120" s="196">
        <v>10</v>
      </c>
      <c r="C120" s="517" t="s">
        <v>277</v>
      </c>
      <c r="D120" s="517"/>
      <c r="E120" s="483" t="s">
        <v>305</v>
      </c>
      <c r="F120" s="483"/>
      <c r="G120" s="483">
        <v>2</v>
      </c>
      <c r="H120" s="483"/>
      <c r="I120" s="483" t="s">
        <v>305</v>
      </c>
      <c r="J120" s="483"/>
      <c r="K120" s="537">
        <f t="shared" si="3"/>
        <v>2</v>
      </c>
      <c r="L120" s="537"/>
    </row>
    <row r="121" spans="2:12" outlineLevel="1" x14ac:dyDescent="0.2">
      <c r="B121" s="120">
        <v>11</v>
      </c>
      <c r="C121" s="517" t="s">
        <v>126</v>
      </c>
      <c r="D121" s="517"/>
      <c r="E121" s="483">
        <v>2</v>
      </c>
      <c r="F121" s="483"/>
      <c r="G121" s="483">
        <v>2</v>
      </c>
      <c r="H121" s="483"/>
      <c r="I121" s="483">
        <v>2</v>
      </c>
      <c r="J121" s="483"/>
      <c r="K121" s="537">
        <f t="shared" si="3"/>
        <v>2</v>
      </c>
      <c r="L121" s="537"/>
    </row>
    <row r="122" spans="2:12" outlineLevel="1" x14ac:dyDescent="0.2">
      <c r="B122" s="120">
        <v>12</v>
      </c>
      <c r="C122" s="517" t="s">
        <v>508</v>
      </c>
      <c r="D122" s="517"/>
      <c r="E122" s="483" t="s">
        <v>305</v>
      </c>
      <c r="F122" s="483"/>
      <c r="G122" s="483">
        <v>2</v>
      </c>
      <c r="H122" s="483"/>
      <c r="I122" s="483">
        <v>1</v>
      </c>
      <c r="J122" s="483"/>
      <c r="K122" s="537">
        <f t="shared" si="3"/>
        <v>1.5</v>
      </c>
      <c r="L122" s="537"/>
    </row>
    <row r="123" spans="2:12" outlineLevel="1" x14ac:dyDescent="0.2">
      <c r="B123" s="196">
        <v>13</v>
      </c>
      <c r="C123" s="517" t="s">
        <v>142</v>
      </c>
      <c r="D123" s="517"/>
      <c r="E123" s="483">
        <v>1</v>
      </c>
      <c r="F123" s="483"/>
      <c r="G123" s="483">
        <v>2</v>
      </c>
      <c r="H123" s="483"/>
      <c r="I123" s="483">
        <v>1</v>
      </c>
      <c r="J123" s="483"/>
      <c r="K123" s="537">
        <f t="shared" si="3"/>
        <v>1.3333333333333333</v>
      </c>
      <c r="L123" s="537"/>
    </row>
    <row r="124" spans="2:12" outlineLevel="1" x14ac:dyDescent="0.2">
      <c r="B124" s="120">
        <v>14</v>
      </c>
      <c r="C124" s="517" t="s">
        <v>509</v>
      </c>
      <c r="D124" s="517"/>
      <c r="E124" s="483">
        <v>2</v>
      </c>
      <c r="F124" s="483"/>
      <c r="G124" s="483">
        <v>0</v>
      </c>
      <c r="H124" s="483"/>
      <c r="I124" s="483">
        <v>2</v>
      </c>
      <c r="J124" s="483"/>
      <c r="K124" s="537">
        <f t="shared" si="3"/>
        <v>1.3333333333333333</v>
      </c>
      <c r="L124" s="537"/>
    </row>
    <row r="125" spans="2:12" outlineLevel="1" x14ac:dyDescent="0.2">
      <c r="B125" s="120">
        <v>15</v>
      </c>
      <c r="C125" s="517" t="s">
        <v>266</v>
      </c>
      <c r="D125" s="517"/>
      <c r="E125" s="483">
        <v>2</v>
      </c>
      <c r="F125" s="483"/>
      <c r="G125" s="483">
        <v>2</v>
      </c>
      <c r="H125" s="483"/>
      <c r="I125" s="483">
        <v>2</v>
      </c>
      <c r="J125" s="483"/>
      <c r="K125" s="537">
        <f t="shared" si="3"/>
        <v>2</v>
      </c>
      <c r="L125" s="537"/>
    </row>
    <row r="126" spans="2:12" outlineLevel="1" x14ac:dyDescent="0.2">
      <c r="B126" s="196">
        <v>16</v>
      </c>
      <c r="C126" s="517" t="s">
        <v>138</v>
      </c>
      <c r="D126" s="517"/>
      <c r="E126" s="483">
        <v>2</v>
      </c>
      <c r="F126" s="483"/>
      <c r="G126" s="483">
        <v>2</v>
      </c>
      <c r="H126" s="483"/>
      <c r="I126" s="483">
        <v>2</v>
      </c>
      <c r="J126" s="483"/>
      <c r="K126" s="537">
        <f t="shared" si="3"/>
        <v>2</v>
      </c>
      <c r="L126" s="537"/>
    </row>
    <row r="127" spans="2:12" outlineLevel="1" x14ac:dyDescent="0.2">
      <c r="B127" s="120">
        <v>17</v>
      </c>
      <c r="C127" s="517" t="s">
        <v>488</v>
      </c>
      <c r="D127" s="517"/>
      <c r="E127" s="483">
        <v>2</v>
      </c>
      <c r="F127" s="483"/>
      <c r="G127" s="483">
        <v>2</v>
      </c>
      <c r="H127" s="483"/>
      <c r="I127" s="483">
        <v>2</v>
      </c>
      <c r="J127" s="483"/>
      <c r="K127" s="537">
        <f t="shared" si="3"/>
        <v>2</v>
      </c>
      <c r="L127" s="537"/>
    </row>
    <row r="128" spans="2:12" ht="12" customHeight="1" outlineLevel="1" x14ac:dyDescent="0.2">
      <c r="B128" s="120"/>
      <c r="C128" s="517"/>
      <c r="D128" s="517"/>
      <c r="E128" s="483"/>
      <c r="F128" s="483"/>
      <c r="G128" s="483"/>
      <c r="H128" s="483"/>
      <c r="I128" s="483"/>
      <c r="J128" s="483"/>
      <c r="K128" s="537"/>
      <c r="L128" s="537"/>
    </row>
    <row r="129" spans="2:12" ht="12" customHeight="1" outlineLevel="1" x14ac:dyDescent="0.2">
      <c r="B129" s="64"/>
      <c r="C129" s="517"/>
      <c r="D129" s="517"/>
      <c r="E129" s="483"/>
      <c r="F129" s="483"/>
      <c r="G129" s="483"/>
      <c r="H129" s="483"/>
      <c r="I129" s="483"/>
      <c r="J129" s="483"/>
      <c r="K129" s="537"/>
      <c r="L129" s="537"/>
    </row>
    <row r="130" spans="2:12" ht="12" customHeight="1" outlineLevel="1" x14ac:dyDescent="0.2">
      <c r="B130" s="120"/>
      <c r="C130" s="517"/>
      <c r="D130" s="517"/>
      <c r="E130" s="483"/>
      <c r="F130" s="483"/>
      <c r="G130" s="483"/>
      <c r="H130" s="483"/>
      <c r="I130" s="483"/>
      <c r="J130" s="483"/>
      <c r="K130" s="537"/>
      <c r="L130" s="537"/>
    </row>
    <row r="131" spans="2:12" ht="12" customHeight="1" outlineLevel="1" x14ac:dyDescent="0.2">
      <c r="B131" s="120"/>
      <c r="C131" s="517"/>
      <c r="D131" s="517"/>
      <c r="E131" s="483"/>
      <c r="F131" s="483"/>
      <c r="G131" s="483"/>
      <c r="H131" s="483"/>
      <c r="I131" s="483"/>
      <c r="J131" s="483"/>
      <c r="K131" s="537"/>
      <c r="L131" s="537"/>
    </row>
    <row r="132" spans="2:12" ht="12" customHeight="1" outlineLevel="1" x14ac:dyDescent="0.2">
      <c r="B132" s="64"/>
      <c r="C132" s="517"/>
      <c r="D132" s="517"/>
      <c r="E132" s="483"/>
      <c r="F132" s="483"/>
      <c r="G132" s="483"/>
      <c r="H132" s="483"/>
      <c r="I132" s="483"/>
      <c r="J132" s="483"/>
      <c r="K132" s="537"/>
      <c r="L132" s="537"/>
    </row>
    <row r="133" spans="2:12" ht="12" customHeight="1" outlineLevel="1" x14ac:dyDescent="0.2">
      <c r="B133" s="120"/>
      <c r="C133" s="517"/>
      <c r="D133" s="517"/>
      <c r="E133" s="483"/>
      <c r="F133" s="483"/>
      <c r="G133" s="483"/>
      <c r="H133" s="483"/>
      <c r="I133" s="483"/>
      <c r="J133" s="483"/>
      <c r="K133" s="537"/>
      <c r="L133" s="537"/>
    </row>
    <row r="134" spans="2:12" ht="12" customHeight="1" outlineLevel="1" x14ac:dyDescent="0.2">
      <c r="B134" s="120"/>
      <c r="C134" s="517"/>
      <c r="D134" s="517"/>
      <c r="E134" s="483"/>
      <c r="F134" s="483"/>
      <c r="G134" s="483"/>
      <c r="H134" s="483"/>
      <c r="I134" s="483"/>
      <c r="J134" s="483"/>
      <c r="K134" s="537"/>
      <c r="L134" s="537"/>
    </row>
    <row r="135" spans="2:12" ht="12" customHeight="1" outlineLevel="1" x14ac:dyDescent="0.2">
      <c r="B135" s="64"/>
      <c r="C135" s="517"/>
      <c r="D135" s="517"/>
      <c r="E135" s="483"/>
      <c r="F135" s="483"/>
      <c r="G135" s="483"/>
      <c r="H135" s="483"/>
      <c r="I135" s="483"/>
      <c r="J135" s="483"/>
      <c r="K135" s="537"/>
      <c r="L135" s="537"/>
    </row>
    <row r="136" spans="2:12" ht="12" customHeight="1" outlineLevel="1" x14ac:dyDescent="0.2">
      <c r="B136" s="120"/>
      <c r="C136" s="517"/>
      <c r="D136" s="517"/>
      <c r="E136" s="483"/>
      <c r="F136" s="483"/>
      <c r="G136" s="483"/>
      <c r="H136" s="483"/>
      <c r="I136" s="483"/>
      <c r="J136" s="483"/>
      <c r="K136" s="537"/>
      <c r="L136" s="537"/>
    </row>
    <row r="137" spans="2:12" ht="12" customHeight="1" outlineLevel="1" x14ac:dyDescent="0.2">
      <c r="B137" s="120"/>
      <c r="C137" s="517"/>
      <c r="D137" s="517"/>
      <c r="E137" s="483"/>
      <c r="F137" s="483"/>
      <c r="G137" s="483"/>
      <c r="H137" s="483"/>
      <c r="I137" s="483"/>
      <c r="J137" s="483"/>
      <c r="K137" s="537"/>
      <c r="L137" s="537"/>
    </row>
    <row r="138" spans="2:12" ht="12" customHeight="1" outlineLevel="1" x14ac:dyDescent="0.2">
      <c r="B138" s="64"/>
      <c r="C138" s="517"/>
      <c r="D138" s="517"/>
      <c r="E138" s="483"/>
      <c r="F138" s="483"/>
      <c r="G138" s="483"/>
      <c r="H138" s="483"/>
      <c r="I138" s="483"/>
      <c r="J138" s="483"/>
      <c r="K138" s="537"/>
      <c r="L138" s="537"/>
    </row>
    <row r="139" spans="2:12" ht="12" customHeight="1" outlineLevel="1" x14ac:dyDescent="0.2">
      <c r="B139" s="120"/>
      <c r="C139" s="517"/>
      <c r="D139" s="517"/>
      <c r="E139" s="483"/>
      <c r="F139" s="483"/>
      <c r="G139" s="483"/>
      <c r="H139" s="483"/>
      <c r="I139" s="483"/>
      <c r="J139" s="483"/>
      <c r="K139" s="537"/>
      <c r="L139" s="537"/>
    </row>
    <row r="140" spans="2:12" ht="12" customHeight="1" outlineLevel="1" x14ac:dyDescent="0.2">
      <c r="B140" s="120"/>
      <c r="C140" s="517"/>
      <c r="D140" s="517"/>
      <c r="E140" s="483"/>
      <c r="F140" s="483"/>
      <c r="G140" s="483"/>
      <c r="H140" s="483"/>
      <c r="I140" s="483"/>
      <c r="J140" s="483"/>
      <c r="K140" s="537"/>
      <c r="L140" s="537"/>
    </row>
    <row r="141" spans="2:12" outlineLevel="1" x14ac:dyDescent="0.2">
      <c r="B141" s="64"/>
      <c r="C141" s="517"/>
      <c r="D141" s="517"/>
      <c r="E141" s="483"/>
      <c r="F141" s="483"/>
      <c r="G141" s="483"/>
      <c r="H141" s="483"/>
      <c r="I141" s="483"/>
      <c r="J141" s="483"/>
      <c r="K141" s="537"/>
      <c r="L141" s="537"/>
    </row>
    <row r="142" spans="2:12" outlineLevel="1" x14ac:dyDescent="0.2">
      <c r="B142" s="28"/>
      <c r="C142" s="516" t="s">
        <v>128</v>
      </c>
      <c r="D142" s="516"/>
      <c r="E142" s="538">
        <f>(SUM(E111:F141))/((COUNTA(C111:D141))*2)</f>
        <v>0.67647058823529416</v>
      </c>
      <c r="F142" s="538"/>
      <c r="G142" s="538">
        <f>(SUM(G111:H141))/((COUNTA(C111:D141))*2)</f>
        <v>0.8529411764705882</v>
      </c>
      <c r="H142" s="538"/>
      <c r="I142" s="538">
        <f>(SUM(I111:J141))/((COUNTA(C111:D141))*2)</f>
        <v>0.70588235294117652</v>
      </c>
      <c r="J142" s="538"/>
      <c r="K142" s="538">
        <f>(SUM(K111:L141))/((COUNTA(C111:D141))*2)</f>
        <v>0.79901960784313719</v>
      </c>
      <c r="L142" s="538"/>
    </row>
    <row r="143" spans="2:12" outlineLevel="1" x14ac:dyDescent="0.2">
      <c r="B143" s="536"/>
      <c r="C143" s="536"/>
      <c r="D143" s="536"/>
      <c r="E143" s="536"/>
      <c r="F143" s="536"/>
    </row>
    <row r="144" spans="2:12" ht="12" customHeight="1" x14ac:dyDescent="0.2"/>
    <row r="145" ht="11.25" customHeight="1" x14ac:dyDescent="0.2"/>
    <row r="146" ht="12" customHeight="1" x14ac:dyDescent="0.2"/>
    <row r="147" ht="12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  <row r="189" ht="12" hidden="1" customHeight="1" x14ac:dyDescent="0.2"/>
    <row r="190" ht="12" hidden="1" customHeight="1" x14ac:dyDescent="0.2"/>
    <row r="191" ht="12" hidden="1" customHeight="1" x14ac:dyDescent="0.2"/>
    <row r="192" ht="12" hidden="1" customHeight="1" x14ac:dyDescent="0.2"/>
    <row r="193" ht="12" hidden="1" customHeight="1" x14ac:dyDescent="0.2"/>
    <row r="194" ht="12" hidden="1" customHeight="1" x14ac:dyDescent="0.2"/>
    <row r="195" ht="12" hidden="1" customHeight="1" x14ac:dyDescent="0.2"/>
    <row r="196" ht="12" hidden="1" customHeight="1" x14ac:dyDescent="0.2"/>
    <row r="197" ht="12" hidden="1" customHeight="1" x14ac:dyDescent="0.2"/>
    <row r="198" ht="12" hidden="1" customHeight="1" x14ac:dyDescent="0.2"/>
    <row r="199" ht="12" hidden="1" customHeight="1" x14ac:dyDescent="0.2"/>
    <row r="200" ht="12" hidden="1" customHeight="1" x14ac:dyDescent="0.2"/>
    <row r="201" ht="12" hidden="1" customHeight="1" x14ac:dyDescent="0.2"/>
    <row r="202" ht="12" hidden="1" customHeight="1" x14ac:dyDescent="0.2"/>
    <row r="203" ht="12" hidden="1" customHeight="1" x14ac:dyDescent="0.2"/>
    <row r="204" ht="12" hidden="1" customHeight="1" x14ac:dyDescent="0.2"/>
    <row r="205" ht="12" hidden="1" customHeight="1" x14ac:dyDescent="0.2"/>
    <row r="206" ht="12" hidden="1" customHeight="1" x14ac:dyDescent="0.2"/>
    <row r="207" ht="12" hidden="1" customHeight="1" x14ac:dyDescent="0.2"/>
    <row r="208" ht="12" hidden="1" customHeight="1" x14ac:dyDescent="0.2"/>
    <row r="209" ht="12" hidden="1" customHeight="1" x14ac:dyDescent="0.2"/>
    <row r="210" ht="12" hidden="1" customHeight="1" x14ac:dyDescent="0.2"/>
    <row r="211" ht="12" hidden="1" customHeight="1" x14ac:dyDescent="0.2"/>
    <row r="212" ht="12" hidden="1" customHeight="1" x14ac:dyDescent="0.2"/>
    <row r="213" ht="12" hidden="1" customHeight="1" x14ac:dyDescent="0.2"/>
    <row r="214" ht="12" hidden="1" customHeight="1" x14ac:dyDescent="0.2"/>
    <row r="215" ht="12" hidden="1" customHeight="1" x14ac:dyDescent="0.2"/>
    <row r="216" ht="12" hidden="1" customHeight="1" x14ac:dyDescent="0.2"/>
    <row r="217" ht="12" hidden="1" customHeight="1" x14ac:dyDescent="0.2"/>
    <row r="218" ht="12" hidden="1" customHeight="1" x14ac:dyDescent="0.2"/>
    <row r="219" ht="12" hidden="1" customHeight="1" x14ac:dyDescent="0.2"/>
    <row r="220" ht="12" hidden="1" customHeight="1" x14ac:dyDescent="0.2"/>
    <row r="221" ht="12" hidden="1" customHeight="1" x14ac:dyDescent="0.2"/>
    <row r="222" ht="12" hidden="1" customHeight="1" x14ac:dyDescent="0.2"/>
    <row r="223" ht="12" hidden="1" customHeight="1" x14ac:dyDescent="0.2"/>
    <row r="224" ht="12" hidden="1" customHeight="1" x14ac:dyDescent="0.2"/>
    <row r="225" ht="12" hidden="1" customHeight="1" x14ac:dyDescent="0.2"/>
    <row r="226" ht="12" hidden="1" customHeight="1" x14ac:dyDescent="0.2"/>
    <row r="227" ht="12" hidden="1" customHeight="1" x14ac:dyDescent="0.2"/>
    <row r="228" ht="12" hidden="1" customHeight="1" x14ac:dyDescent="0.2"/>
    <row r="229" ht="12" hidden="1" customHeight="1" x14ac:dyDescent="0.2"/>
    <row r="230" ht="12" hidden="1" customHeight="1" x14ac:dyDescent="0.2"/>
    <row r="231" ht="12" hidden="1" customHeight="1" x14ac:dyDescent="0.2"/>
    <row r="232" ht="12" hidden="1" customHeight="1" x14ac:dyDescent="0.2"/>
    <row r="233" ht="12" hidden="1" customHeight="1" x14ac:dyDescent="0.2"/>
    <row r="234" ht="12" hidden="1" customHeight="1" x14ac:dyDescent="0.2"/>
    <row r="235" ht="12" hidden="1" customHeight="1" x14ac:dyDescent="0.2"/>
    <row r="236" ht="12" hidden="1" customHeight="1" x14ac:dyDescent="0.2"/>
    <row r="237" ht="12" hidden="1" customHeight="1" x14ac:dyDescent="0.2"/>
    <row r="238" ht="12" hidden="1" customHeight="1" x14ac:dyDescent="0.2"/>
    <row r="239" ht="12" hidden="1" customHeight="1" x14ac:dyDescent="0.2"/>
    <row r="240" ht="12" hidden="1" customHeight="1" x14ac:dyDescent="0.2"/>
    <row r="241" ht="12" hidden="1" customHeight="1" x14ac:dyDescent="0.2"/>
    <row r="242" ht="12" hidden="1" customHeight="1" x14ac:dyDescent="0.2"/>
    <row r="243" ht="12" hidden="1" customHeight="1" x14ac:dyDescent="0.2"/>
    <row r="244" ht="12" hidden="1" customHeight="1" x14ac:dyDescent="0.2"/>
    <row r="245" ht="12" hidden="1" customHeight="1" x14ac:dyDescent="0.2"/>
    <row r="246" ht="12" hidden="1" customHeight="1" x14ac:dyDescent="0.2"/>
    <row r="247" ht="12" hidden="1" customHeight="1" x14ac:dyDescent="0.2"/>
    <row r="248" ht="12" hidden="1" customHeight="1" x14ac:dyDescent="0.2"/>
    <row r="249" ht="12" hidden="1" customHeight="1" x14ac:dyDescent="0.2"/>
    <row r="250" ht="12" hidden="1" customHeight="1" x14ac:dyDescent="0.2"/>
    <row r="251" ht="12" hidden="1" customHeight="1" x14ac:dyDescent="0.2"/>
    <row r="252" ht="12" hidden="1" customHeight="1" x14ac:dyDescent="0.2"/>
    <row r="253" ht="12" hidden="1" customHeight="1" x14ac:dyDescent="0.2"/>
    <row r="254" ht="12" hidden="1" customHeight="1" x14ac:dyDescent="0.2"/>
    <row r="255" ht="12" hidden="1" customHeight="1" x14ac:dyDescent="0.2"/>
    <row r="256" ht="12" hidden="1" customHeight="1" x14ac:dyDescent="0.2"/>
    <row r="257" ht="12" hidden="1" customHeight="1" x14ac:dyDescent="0.2"/>
    <row r="258" ht="12" hidden="1" customHeight="1" x14ac:dyDescent="0.2"/>
    <row r="259" ht="12" hidden="1" customHeight="1" x14ac:dyDescent="0.2"/>
    <row r="260" ht="12" hidden="1" customHeight="1" x14ac:dyDescent="0.2"/>
    <row r="261" ht="12" hidden="1" customHeight="1" x14ac:dyDescent="0.2"/>
    <row r="262" ht="12" hidden="1" customHeight="1" x14ac:dyDescent="0.2"/>
    <row r="263" ht="12" hidden="1" customHeight="1" x14ac:dyDescent="0.2"/>
    <row r="264" ht="12" hidden="1" customHeight="1" x14ac:dyDescent="0.2"/>
    <row r="265" ht="12" hidden="1" customHeight="1" x14ac:dyDescent="0.2"/>
    <row r="266" ht="12" hidden="1" customHeight="1" x14ac:dyDescent="0.2"/>
    <row r="267" ht="12" hidden="1" customHeight="1" x14ac:dyDescent="0.2"/>
    <row r="268" ht="12" hidden="1" customHeight="1" x14ac:dyDescent="0.2"/>
    <row r="269" ht="12" hidden="1" customHeight="1" x14ac:dyDescent="0.2"/>
    <row r="270" ht="12" hidden="1" customHeight="1" x14ac:dyDescent="0.2"/>
    <row r="271" ht="12" hidden="1" customHeight="1" x14ac:dyDescent="0.2"/>
    <row r="272" ht="12" hidden="1" customHeight="1" x14ac:dyDescent="0.2"/>
    <row r="273" ht="12" hidden="1" customHeight="1" x14ac:dyDescent="0.2"/>
    <row r="274" ht="12" hidden="1" customHeight="1" x14ac:dyDescent="0.2"/>
    <row r="275" ht="12" hidden="1" customHeight="1" x14ac:dyDescent="0.2"/>
    <row r="276" ht="12" hidden="1" customHeight="1" x14ac:dyDescent="0.2"/>
    <row r="277" ht="12" hidden="1" customHeight="1" x14ac:dyDescent="0.2"/>
    <row r="278" ht="12" hidden="1" customHeight="1" x14ac:dyDescent="0.2"/>
    <row r="279" ht="12" hidden="1" customHeight="1" x14ac:dyDescent="0.2"/>
    <row r="280" ht="12" hidden="1" customHeight="1" x14ac:dyDescent="0.2"/>
    <row r="281" ht="12" hidden="1" customHeight="1" x14ac:dyDescent="0.2"/>
    <row r="282" ht="12" hidden="1" customHeight="1" x14ac:dyDescent="0.2"/>
    <row r="283" ht="12" hidden="1" customHeight="1" x14ac:dyDescent="0.2"/>
    <row r="284" ht="12" hidden="1" customHeight="1" x14ac:dyDescent="0.2"/>
    <row r="285" ht="12" hidden="1" customHeight="1" x14ac:dyDescent="0.2"/>
    <row r="286" ht="12" hidden="1" customHeight="1" x14ac:dyDescent="0.2"/>
    <row r="287" ht="12" hidden="1" customHeight="1" x14ac:dyDescent="0.2"/>
    <row r="288" ht="12" hidden="1" customHeight="1" x14ac:dyDescent="0.2"/>
    <row r="289" ht="12" hidden="1" customHeight="1" x14ac:dyDescent="0.2"/>
    <row r="290" ht="12" hidden="1" customHeight="1" x14ac:dyDescent="0.2"/>
    <row r="291" ht="12" hidden="1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</sheetData>
  <mergeCells count="434">
    <mergeCell ref="H21:N21"/>
    <mergeCell ref="O21:U21"/>
    <mergeCell ref="H22:N22"/>
    <mergeCell ref="O22:U22"/>
    <mergeCell ref="B21:D25"/>
    <mergeCell ref="E22:G22"/>
    <mergeCell ref="E23:G23"/>
    <mergeCell ref="H23:U23"/>
    <mergeCell ref="E24:G24"/>
    <mergeCell ref="H24:U24"/>
    <mergeCell ref="E25:G25"/>
    <mergeCell ref="H25:U25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B60:U60"/>
    <mergeCell ref="B62:G63"/>
    <mergeCell ref="H62:K63"/>
    <mergeCell ref="B64:G65"/>
    <mergeCell ref="H64:K65"/>
    <mergeCell ref="C67:D67"/>
    <mergeCell ref="E67:F67"/>
    <mergeCell ref="C68:D68"/>
    <mergeCell ref="E68:F68"/>
    <mergeCell ref="G67:H67"/>
    <mergeCell ref="I67:J67"/>
    <mergeCell ref="G68:H68"/>
    <mergeCell ref="I68:J68"/>
    <mergeCell ref="K67:L67"/>
    <mergeCell ref="K68:L68"/>
    <mergeCell ref="G69:H69"/>
    <mergeCell ref="I69:J69"/>
    <mergeCell ref="G70:H70"/>
    <mergeCell ref="I70:J70"/>
    <mergeCell ref="G81:H81"/>
    <mergeCell ref="I81:J81"/>
    <mergeCell ref="G82:H82"/>
    <mergeCell ref="I82:J82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B48:U48"/>
    <mergeCell ref="B49:C56"/>
    <mergeCell ref="E49:U49"/>
    <mergeCell ref="E50:U50"/>
    <mergeCell ref="E51:U51"/>
    <mergeCell ref="D52:U52"/>
    <mergeCell ref="E53:K53"/>
    <mergeCell ref="L53:N53"/>
    <mergeCell ref="O53:Q53"/>
    <mergeCell ref="R53:U53"/>
    <mergeCell ref="E54:K54"/>
    <mergeCell ref="L54:N54"/>
    <mergeCell ref="O54:Q54"/>
    <mergeCell ref="R54:U54"/>
    <mergeCell ref="E56:K56"/>
    <mergeCell ref="L56:N56"/>
    <mergeCell ref="O56:Q56"/>
    <mergeCell ref="R56:U56"/>
    <mergeCell ref="B39:C46"/>
    <mergeCell ref="E39:U39"/>
    <mergeCell ref="E40:U40"/>
    <mergeCell ref="E41:U41"/>
    <mergeCell ref="D42:U42"/>
    <mergeCell ref="E43:K43"/>
    <mergeCell ref="L43:N43"/>
    <mergeCell ref="O43:Q43"/>
    <mergeCell ref="R43:U43"/>
    <mergeCell ref="E44:K44"/>
    <mergeCell ref="L44:N44"/>
    <mergeCell ref="O44:Q44"/>
    <mergeCell ref="R44:U44"/>
    <mergeCell ref="E46:K46"/>
    <mergeCell ref="L46:N46"/>
    <mergeCell ref="O46:Q46"/>
    <mergeCell ref="R46:U46"/>
    <mergeCell ref="B13:D13"/>
    <mergeCell ref="E13:U13"/>
    <mergeCell ref="B14:D14"/>
    <mergeCell ref="E14:U14"/>
    <mergeCell ref="B15:D15"/>
    <mergeCell ref="E15:U15"/>
    <mergeCell ref="B16:D16"/>
    <mergeCell ref="E16:U16"/>
    <mergeCell ref="B38:U38"/>
    <mergeCell ref="B27:U27"/>
    <mergeCell ref="B31:G31"/>
    <mergeCell ref="B28:B30"/>
    <mergeCell ref="C28:G30"/>
    <mergeCell ref="H28:U28"/>
    <mergeCell ref="B17:D17"/>
    <mergeCell ref="E17:U17"/>
    <mergeCell ref="B18:D18"/>
    <mergeCell ref="E18:U18"/>
    <mergeCell ref="B19:D19"/>
    <mergeCell ref="E19:U19"/>
    <mergeCell ref="B20:D20"/>
    <mergeCell ref="E20:U20"/>
    <mergeCell ref="B36:U36"/>
    <mergeCell ref="B37:U37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B10:D10"/>
    <mergeCell ref="E10:U10"/>
    <mergeCell ref="H29:N30"/>
    <mergeCell ref="O29:U30"/>
    <mergeCell ref="H31:N31"/>
    <mergeCell ref="O31:U31"/>
    <mergeCell ref="H32:N32"/>
    <mergeCell ref="O32:U32"/>
    <mergeCell ref="H34:N34"/>
    <mergeCell ref="O34:U34"/>
    <mergeCell ref="B32:G32"/>
    <mergeCell ref="B34:G34"/>
    <mergeCell ref="G79:H79"/>
    <mergeCell ref="I79:J79"/>
    <mergeCell ref="G80:H80"/>
    <mergeCell ref="I80:J80"/>
    <mergeCell ref="G84:H84"/>
    <mergeCell ref="I84:J84"/>
    <mergeCell ref="G85:H85"/>
    <mergeCell ref="I85:J85"/>
    <mergeCell ref="G83:H83"/>
    <mergeCell ref="I83:J83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K87:L87"/>
    <mergeCell ref="K88:L88"/>
    <mergeCell ref="G94:H94"/>
    <mergeCell ref="I94:J94"/>
    <mergeCell ref="G95:H95"/>
    <mergeCell ref="I95:J95"/>
    <mergeCell ref="G96:H96"/>
    <mergeCell ref="I96:J96"/>
    <mergeCell ref="K89:L89"/>
    <mergeCell ref="K90:L90"/>
    <mergeCell ref="K91:L91"/>
    <mergeCell ref="K92:L92"/>
    <mergeCell ref="K93:L93"/>
    <mergeCell ref="K94:L94"/>
    <mergeCell ref="K95:L95"/>
    <mergeCell ref="K96:L96"/>
    <mergeCell ref="G91:H91"/>
    <mergeCell ref="I91:J91"/>
    <mergeCell ref="G92:H92"/>
    <mergeCell ref="I92:J92"/>
    <mergeCell ref="G93:H93"/>
    <mergeCell ref="I93:J93"/>
    <mergeCell ref="E99:F99"/>
    <mergeCell ref="C110:D110"/>
    <mergeCell ref="E110:F110"/>
    <mergeCell ref="B100:F100"/>
    <mergeCell ref="K69:L69"/>
    <mergeCell ref="K70:L70"/>
    <mergeCell ref="K71:L71"/>
    <mergeCell ref="K72:L72"/>
    <mergeCell ref="K73:L73"/>
    <mergeCell ref="K74:L74"/>
    <mergeCell ref="K75:L75"/>
    <mergeCell ref="K97:L97"/>
    <mergeCell ref="K98:L98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G97:H97"/>
    <mergeCell ref="I97:J97"/>
    <mergeCell ref="G98:H98"/>
    <mergeCell ref="I98:J98"/>
    <mergeCell ref="G111:H111"/>
    <mergeCell ref="I111:J111"/>
    <mergeCell ref="K111:L111"/>
    <mergeCell ref="C112:D112"/>
    <mergeCell ref="E112:F112"/>
    <mergeCell ref="G112:H112"/>
    <mergeCell ref="I112:J112"/>
    <mergeCell ref="K112:L112"/>
    <mergeCell ref="K99:L99"/>
    <mergeCell ref="B103:U103"/>
    <mergeCell ref="B105:G106"/>
    <mergeCell ref="H105:K106"/>
    <mergeCell ref="B107:G108"/>
    <mergeCell ref="H107:K108"/>
    <mergeCell ref="G110:H110"/>
    <mergeCell ref="I110:J110"/>
    <mergeCell ref="K110:L110"/>
    <mergeCell ref="G99:H99"/>
    <mergeCell ref="I99:J99"/>
    <mergeCell ref="C99:D99"/>
    <mergeCell ref="C113:D113"/>
    <mergeCell ref="E113:F113"/>
    <mergeCell ref="G113:H113"/>
    <mergeCell ref="I113:J113"/>
    <mergeCell ref="K113:L113"/>
    <mergeCell ref="C111:D111"/>
    <mergeCell ref="E111:F111"/>
    <mergeCell ref="C114:D114"/>
    <mergeCell ref="E114:F114"/>
    <mergeCell ref="G114:H114"/>
    <mergeCell ref="I114:J114"/>
    <mergeCell ref="K114:L114"/>
    <mergeCell ref="C115:D115"/>
    <mergeCell ref="E115:F115"/>
    <mergeCell ref="G115:H115"/>
    <mergeCell ref="I115:J115"/>
    <mergeCell ref="K115:L115"/>
    <mergeCell ref="C116:D116"/>
    <mergeCell ref="E116:F116"/>
    <mergeCell ref="G116:H116"/>
    <mergeCell ref="I116:J116"/>
    <mergeCell ref="K116:L116"/>
    <mergeCell ref="C117:D117"/>
    <mergeCell ref="E117:F117"/>
    <mergeCell ref="G117:H117"/>
    <mergeCell ref="I117:J117"/>
    <mergeCell ref="K117:L117"/>
    <mergeCell ref="C118:D118"/>
    <mergeCell ref="E118:F118"/>
    <mergeCell ref="G118:H118"/>
    <mergeCell ref="I118:J118"/>
    <mergeCell ref="K118:L118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20:J120"/>
    <mergeCell ref="K120:L120"/>
    <mergeCell ref="C121:D121"/>
    <mergeCell ref="E121:F121"/>
    <mergeCell ref="G121:H121"/>
    <mergeCell ref="I121:J121"/>
    <mergeCell ref="K121:L121"/>
    <mergeCell ref="C122:D122"/>
    <mergeCell ref="E122:F122"/>
    <mergeCell ref="G122:H122"/>
    <mergeCell ref="I122:J122"/>
    <mergeCell ref="K122:L122"/>
    <mergeCell ref="C123:D123"/>
    <mergeCell ref="E123:F123"/>
    <mergeCell ref="G123:H123"/>
    <mergeCell ref="I123:J123"/>
    <mergeCell ref="K123:L123"/>
    <mergeCell ref="C124:D124"/>
    <mergeCell ref="E124:F124"/>
    <mergeCell ref="G124:H124"/>
    <mergeCell ref="I124:J124"/>
    <mergeCell ref="K124:L124"/>
    <mergeCell ref="C125:D125"/>
    <mergeCell ref="E125:F125"/>
    <mergeCell ref="G125:H125"/>
    <mergeCell ref="I125:J125"/>
    <mergeCell ref="K125:L125"/>
    <mergeCell ref="C126:D126"/>
    <mergeCell ref="E126:F126"/>
    <mergeCell ref="G126:H126"/>
    <mergeCell ref="I126:J126"/>
    <mergeCell ref="K126:L126"/>
    <mergeCell ref="C127:D127"/>
    <mergeCell ref="E127:F127"/>
    <mergeCell ref="G127:H127"/>
    <mergeCell ref="I127:J127"/>
    <mergeCell ref="K127:L127"/>
    <mergeCell ref="C128:D128"/>
    <mergeCell ref="E128:F128"/>
    <mergeCell ref="G128:H128"/>
    <mergeCell ref="I128:J128"/>
    <mergeCell ref="K128:L128"/>
    <mergeCell ref="C129:D129"/>
    <mergeCell ref="E129:F129"/>
    <mergeCell ref="G129:H129"/>
    <mergeCell ref="I129:J129"/>
    <mergeCell ref="K129:L129"/>
    <mergeCell ref="C130:D130"/>
    <mergeCell ref="E130:F130"/>
    <mergeCell ref="G130:H130"/>
    <mergeCell ref="I130:J130"/>
    <mergeCell ref="K130:L130"/>
    <mergeCell ref="C131:D131"/>
    <mergeCell ref="E131:F131"/>
    <mergeCell ref="G131:H131"/>
    <mergeCell ref="I131:J131"/>
    <mergeCell ref="K131:L131"/>
    <mergeCell ref="C132:D132"/>
    <mergeCell ref="E132:F132"/>
    <mergeCell ref="G132:H132"/>
    <mergeCell ref="I132:J132"/>
    <mergeCell ref="K132:L132"/>
    <mergeCell ref="C133:D133"/>
    <mergeCell ref="E133:F133"/>
    <mergeCell ref="G133:H133"/>
    <mergeCell ref="I133:J133"/>
    <mergeCell ref="K133:L133"/>
    <mergeCell ref="C134:D134"/>
    <mergeCell ref="E134:F134"/>
    <mergeCell ref="G134:H134"/>
    <mergeCell ref="I134:J134"/>
    <mergeCell ref="K134:L134"/>
    <mergeCell ref="C135:D135"/>
    <mergeCell ref="E135:F135"/>
    <mergeCell ref="G135:H135"/>
    <mergeCell ref="I135:J135"/>
    <mergeCell ref="K135:L135"/>
    <mergeCell ref="C136:D136"/>
    <mergeCell ref="E136:F136"/>
    <mergeCell ref="G136:H136"/>
    <mergeCell ref="I136:J136"/>
    <mergeCell ref="K136:L136"/>
    <mergeCell ref="C137:D137"/>
    <mergeCell ref="E137:F137"/>
    <mergeCell ref="G137:H137"/>
    <mergeCell ref="I137:J137"/>
    <mergeCell ref="K137:L137"/>
    <mergeCell ref="C138:D138"/>
    <mergeCell ref="E138:F138"/>
    <mergeCell ref="G138:H138"/>
    <mergeCell ref="I138:J138"/>
    <mergeCell ref="K138:L138"/>
    <mergeCell ref="C139:D139"/>
    <mergeCell ref="E139:F139"/>
    <mergeCell ref="G139:H139"/>
    <mergeCell ref="I139:J139"/>
    <mergeCell ref="K139:L139"/>
    <mergeCell ref="C142:D142"/>
    <mergeCell ref="E142:F142"/>
    <mergeCell ref="G142:H142"/>
    <mergeCell ref="I142:J142"/>
    <mergeCell ref="K142:L142"/>
    <mergeCell ref="B143:F143"/>
    <mergeCell ref="C140:D140"/>
    <mergeCell ref="E140:F140"/>
    <mergeCell ref="G140:H140"/>
    <mergeCell ref="I140:J140"/>
    <mergeCell ref="K140:L140"/>
    <mergeCell ref="C141:D141"/>
    <mergeCell ref="E141:F141"/>
    <mergeCell ref="G141:H141"/>
    <mergeCell ref="I141:J141"/>
    <mergeCell ref="K141:L141"/>
  </mergeCells>
  <conditionalFormatting sqref="E11">
    <cfRule type="expression" priority="22" stopIfTrue="1">
      <formula>#REF!=""</formula>
    </cfRule>
    <cfRule type="expression" dxfId="143" priority="23" stopIfTrue="1">
      <formula>E11&lt;&gt;""</formula>
    </cfRule>
    <cfRule type="expression" dxfId="142" priority="24" stopIfTrue="1">
      <formula>#REF!&lt;&gt;""</formula>
    </cfRule>
  </conditionalFormatting>
  <conditionalFormatting sqref="E13 E15 E19">
    <cfRule type="expression" priority="19" stopIfTrue="1">
      <formula>#REF!=""</formula>
    </cfRule>
    <cfRule type="expression" dxfId="141" priority="20" stopIfTrue="1">
      <formula>E13&lt;&gt;""</formula>
    </cfRule>
    <cfRule type="expression" dxfId="140" priority="21" stopIfTrue="1">
      <formula>#REF!&lt;&gt;""</formula>
    </cfRule>
  </conditionalFormatting>
  <conditionalFormatting sqref="E17">
    <cfRule type="expression" priority="1" stopIfTrue="1">
      <formula>#REF!=""</formula>
    </cfRule>
    <cfRule type="expression" dxfId="139" priority="2" stopIfTrue="1">
      <formula>E17&lt;&gt;""</formula>
    </cfRule>
    <cfRule type="expression" dxfId="138" priority="3" stopIfTrue="1">
      <formula>#REF!&lt;&gt;""</formula>
    </cfRule>
  </conditionalFormatting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R3&amp;C&amp;"Calibri,Regular"&amp;7 &amp;K01+04513/03/2019&amp;R&amp;"Calibri,Regular"&amp;7&amp;K01+045Página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WWM285"/>
  <sheetViews>
    <sheetView showGridLines="0" showRuler="0" zoomScale="130" zoomScaleNormal="130" zoomScaleSheetLayoutView="100" zoomScalePageLayoutView="130" workbookViewId="0">
      <selection activeCell="B7" sqref="B7:B8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8" width="6.5703125" style="9" customWidth="1"/>
    <col min="9" max="9" width="6.28515625" style="9" customWidth="1"/>
    <col min="10" max="10" width="5.5703125" style="9" customWidth="1"/>
    <col min="11" max="11" width="4.42578125" style="9" customWidth="1"/>
    <col min="12" max="14" width="5.5703125" style="9" customWidth="1"/>
    <col min="15" max="15" width="6.7109375" style="9" customWidth="1"/>
    <col min="16" max="18" width="5.5703125" style="9" customWidth="1"/>
    <col min="19" max="19" width="4.42578125" style="9" customWidth="1"/>
    <col min="20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365" t="s">
        <v>13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</row>
    <row r="7" spans="2:21" s="15" customFormat="1" ht="11.25" customHeight="1" x14ac:dyDescent="0.2">
      <c r="B7" s="370" t="s">
        <v>28</v>
      </c>
      <c r="C7" s="372" t="s">
        <v>96</v>
      </c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4"/>
    </row>
    <row r="8" spans="2:21" s="16" customFormat="1" ht="11.25" customHeight="1" x14ac:dyDescent="0.2">
      <c r="B8" s="371"/>
      <c r="C8" s="375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213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213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78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354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368" t="s">
        <v>249</v>
      </c>
      <c r="F14" s="369" t="s">
        <v>82</v>
      </c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</row>
    <row r="15" spans="2:21" s="16" customFormat="1" ht="30" customHeight="1" x14ac:dyDescent="0.2">
      <c r="B15" s="400" t="s">
        <v>73</v>
      </c>
      <c r="C15" s="401"/>
      <c r="D15" s="402"/>
      <c r="E15" s="531" t="s">
        <v>81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368" t="s">
        <v>249</v>
      </c>
      <c r="F16" s="369" t="s">
        <v>82</v>
      </c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</row>
    <row r="17" spans="2:21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526" t="s">
        <v>75</v>
      </c>
      <c r="C18" s="527"/>
      <c r="D18" s="528"/>
      <c r="E18" s="530" t="s">
        <v>84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21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21" s="16" customFormat="1" ht="52.5" customHeight="1" x14ac:dyDescent="0.2">
      <c r="B20" s="526" t="s">
        <v>77</v>
      </c>
      <c r="C20" s="527"/>
      <c r="D20" s="528"/>
      <c r="E20" s="532" t="s">
        <v>214</v>
      </c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21" s="16" customFormat="1" ht="39" customHeight="1" x14ac:dyDescent="0.2">
      <c r="B21" s="468" t="s">
        <v>398</v>
      </c>
      <c r="C21" s="469"/>
      <c r="D21" s="470"/>
      <c r="E21" s="199"/>
      <c r="F21" s="197"/>
      <c r="G21" s="198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215.25" customHeight="1" x14ac:dyDescent="0.2">
      <c r="B22" s="471"/>
      <c r="C22" s="472"/>
      <c r="D22" s="473"/>
      <c r="E22" s="400" t="s">
        <v>524</v>
      </c>
      <c r="F22" s="401"/>
      <c r="G22" s="402"/>
      <c r="H22" s="465" t="s">
        <v>408</v>
      </c>
      <c r="I22" s="466"/>
      <c r="J22" s="466"/>
      <c r="K22" s="466"/>
      <c r="L22" s="466"/>
      <c r="M22" s="466"/>
      <c r="N22" s="466"/>
      <c r="O22" s="534" t="s">
        <v>521</v>
      </c>
      <c r="P22" s="466"/>
      <c r="Q22" s="466"/>
      <c r="R22" s="466"/>
      <c r="S22" s="466"/>
      <c r="T22" s="466"/>
      <c r="U22" s="467"/>
    </row>
    <row r="23" spans="2:21" s="16" customFormat="1" ht="31.5" customHeight="1" x14ac:dyDescent="0.2">
      <c r="B23" s="471"/>
      <c r="C23" s="472"/>
      <c r="D23" s="473"/>
      <c r="E23" s="400" t="s">
        <v>400</v>
      </c>
      <c r="F23" s="401"/>
      <c r="G23" s="402"/>
      <c r="H23" s="531" t="s">
        <v>409</v>
      </c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5"/>
    </row>
    <row r="24" spans="2:21" s="16" customFormat="1" ht="16.5" customHeight="1" x14ac:dyDescent="0.2">
      <c r="B24" s="471"/>
      <c r="C24" s="472"/>
      <c r="D24" s="473"/>
      <c r="E24" s="400" t="s">
        <v>401</v>
      </c>
      <c r="F24" s="401"/>
      <c r="G24" s="402"/>
      <c r="H24" s="403" t="s">
        <v>442</v>
      </c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4"/>
    </row>
    <row r="25" spans="2:21" s="16" customFormat="1" ht="16.5" customHeight="1" x14ac:dyDescent="0.2">
      <c r="B25" s="474"/>
      <c r="C25" s="475"/>
      <c r="D25" s="476"/>
      <c r="E25" s="400" t="s">
        <v>402</v>
      </c>
      <c r="F25" s="401"/>
      <c r="G25" s="402"/>
      <c r="H25" s="403" t="s">
        <v>403</v>
      </c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4"/>
    </row>
    <row r="26" spans="2:21" ht="12" customHeight="1" x14ac:dyDescent="0.2"/>
    <row r="27" spans="2:21" s="15" customFormat="1" ht="20.25" customHeight="1" x14ac:dyDescent="0.2">
      <c r="B27" s="365" t="s">
        <v>177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</row>
    <row r="28" spans="2:21" ht="12" customHeight="1" x14ac:dyDescent="0.2">
      <c r="B28" s="389" t="str">
        <f>B7</f>
        <v>O4</v>
      </c>
      <c r="C28" s="390" t="str">
        <f>E10</f>
        <v>Número de pessoas atingidas em palestras institucionais da OCB-GO</v>
      </c>
      <c r="D28" s="390"/>
      <c r="E28" s="390"/>
      <c r="F28" s="390"/>
      <c r="G28" s="390"/>
      <c r="H28" s="388" t="s">
        <v>66</v>
      </c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</row>
    <row r="29" spans="2:21" ht="12" customHeight="1" x14ac:dyDescent="0.2">
      <c r="B29" s="389"/>
      <c r="C29" s="390"/>
      <c r="D29" s="390"/>
      <c r="E29" s="390"/>
      <c r="F29" s="390"/>
      <c r="G29" s="390"/>
      <c r="H29" s="392">
        <v>2018</v>
      </c>
      <c r="I29" s="393"/>
      <c r="J29" s="393"/>
      <c r="K29" s="393"/>
      <c r="L29" s="393"/>
      <c r="M29" s="393"/>
      <c r="N29" s="393"/>
      <c r="O29" s="392">
        <v>2019</v>
      </c>
      <c r="P29" s="393"/>
      <c r="Q29" s="393"/>
      <c r="R29" s="393"/>
      <c r="S29" s="393"/>
      <c r="T29" s="393"/>
      <c r="U29" s="393"/>
    </row>
    <row r="30" spans="2:21" ht="12" customHeight="1" x14ac:dyDescent="0.2">
      <c r="B30" s="389"/>
      <c r="C30" s="390"/>
      <c r="D30" s="390"/>
      <c r="E30" s="390"/>
      <c r="F30" s="390"/>
      <c r="G30" s="390"/>
      <c r="H30" s="394" t="s">
        <v>88</v>
      </c>
      <c r="I30" s="395"/>
      <c r="J30" s="396"/>
      <c r="K30" s="397" t="s">
        <v>89</v>
      </c>
      <c r="L30" s="398"/>
      <c r="M30" s="398"/>
      <c r="N30" s="399"/>
      <c r="O30" s="394" t="s">
        <v>88</v>
      </c>
      <c r="P30" s="395"/>
      <c r="Q30" s="396"/>
      <c r="R30" s="397" t="s">
        <v>89</v>
      </c>
      <c r="S30" s="398"/>
      <c r="T30" s="398"/>
      <c r="U30" s="399"/>
    </row>
    <row r="31" spans="2:21" ht="22.5" customHeight="1" x14ac:dyDescent="0.2">
      <c r="B31" s="385" t="s">
        <v>162</v>
      </c>
      <c r="C31" s="386"/>
      <c r="D31" s="386"/>
      <c r="E31" s="386"/>
      <c r="F31" s="386"/>
      <c r="G31" s="387"/>
      <c r="H31" s="453">
        <v>275</v>
      </c>
      <c r="I31" s="454"/>
      <c r="J31" s="455"/>
      <c r="K31" s="456">
        <v>275</v>
      </c>
      <c r="L31" s="454"/>
      <c r="M31" s="454"/>
      <c r="N31" s="455"/>
      <c r="O31" s="453">
        <v>300</v>
      </c>
      <c r="P31" s="454"/>
      <c r="Q31" s="455"/>
      <c r="R31" s="456">
        <v>300</v>
      </c>
      <c r="S31" s="454"/>
      <c r="T31" s="454"/>
      <c r="U31" s="455"/>
    </row>
    <row r="32" spans="2:21" x14ac:dyDescent="0.2">
      <c r="B32" s="379" t="s">
        <v>90</v>
      </c>
      <c r="C32" s="380"/>
      <c r="D32" s="380"/>
      <c r="E32" s="380"/>
      <c r="F32" s="380"/>
      <c r="G32" s="381"/>
      <c r="H32" s="457">
        <f>SUM(H31:N31)</f>
        <v>550</v>
      </c>
      <c r="I32" s="458"/>
      <c r="J32" s="458"/>
      <c r="K32" s="458"/>
      <c r="L32" s="458"/>
      <c r="M32" s="458"/>
      <c r="N32" s="459"/>
      <c r="O32" s="457">
        <f>SUM(O31:U31)</f>
        <v>600</v>
      </c>
      <c r="P32" s="458"/>
      <c r="Q32" s="458"/>
      <c r="R32" s="458"/>
      <c r="S32" s="458"/>
      <c r="T32" s="458"/>
      <c r="U32" s="460"/>
    </row>
    <row r="33" spans="2:21" ht="22.5" customHeight="1" x14ac:dyDescent="0.2">
      <c r="B33" s="382" t="s">
        <v>161</v>
      </c>
      <c r="C33" s="383"/>
      <c r="D33" s="383"/>
      <c r="E33" s="383"/>
      <c r="F33" s="383"/>
      <c r="G33" s="384"/>
      <c r="H33" s="453">
        <v>145</v>
      </c>
      <c r="I33" s="454"/>
      <c r="J33" s="455"/>
      <c r="K33" s="456">
        <v>709</v>
      </c>
      <c r="L33" s="454"/>
      <c r="M33" s="454"/>
      <c r="N33" s="455"/>
      <c r="O33" s="453">
        <v>348</v>
      </c>
      <c r="P33" s="454"/>
      <c r="Q33" s="455"/>
      <c r="R33" s="456">
        <v>320</v>
      </c>
      <c r="S33" s="454"/>
      <c r="T33" s="454"/>
      <c r="U33" s="455"/>
    </row>
    <row r="34" spans="2:21" x14ac:dyDescent="0.2">
      <c r="B34" s="379" t="s">
        <v>90</v>
      </c>
      <c r="C34" s="380"/>
      <c r="D34" s="380"/>
      <c r="E34" s="380"/>
      <c r="F34" s="380"/>
      <c r="G34" s="381"/>
      <c r="H34" s="457">
        <f>SUM(H33:N33)</f>
        <v>854</v>
      </c>
      <c r="I34" s="458"/>
      <c r="J34" s="458"/>
      <c r="K34" s="458"/>
      <c r="L34" s="458"/>
      <c r="M34" s="458"/>
      <c r="N34" s="459"/>
      <c r="O34" s="457">
        <f>SUM(O33:U33)</f>
        <v>668</v>
      </c>
      <c r="P34" s="458"/>
      <c r="Q34" s="458"/>
      <c r="R34" s="458"/>
      <c r="S34" s="458"/>
      <c r="T34" s="458"/>
      <c r="U34" s="460"/>
    </row>
    <row r="35" spans="2:21" s="42" customFormat="1" ht="3.75" customHeight="1" x14ac:dyDescent="0.2"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8"/>
    </row>
    <row r="36" spans="2:21" ht="16.5" customHeight="1" x14ac:dyDescent="0.2">
      <c r="B36" s="405" t="s">
        <v>163</v>
      </c>
      <c r="C36" s="405"/>
      <c r="D36" s="405"/>
      <c r="E36" s="405"/>
      <c r="F36" s="405"/>
      <c r="G36" s="405"/>
      <c r="H36" s="449">
        <f>IF(H34=0,"",H34/H32)</f>
        <v>1.5527272727272727</v>
      </c>
      <c r="I36" s="450"/>
      <c r="J36" s="450"/>
      <c r="K36" s="450"/>
      <c r="L36" s="450"/>
      <c r="M36" s="450"/>
      <c r="N36" s="451"/>
      <c r="O36" s="449">
        <f>IF(O34=0,"",O34/O32)</f>
        <v>1.1133333333333333</v>
      </c>
      <c r="P36" s="450"/>
      <c r="Q36" s="450"/>
      <c r="R36" s="450"/>
      <c r="S36" s="450"/>
      <c r="T36" s="450"/>
      <c r="U36" s="452"/>
    </row>
    <row r="37" spans="2:21" ht="12" customHeight="1" x14ac:dyDescent="0.2"/>
    <row r="38" spans="2:21" s="15" customFormat="1" ht="20.25" customHeight="1" x14ac:dyDescent="0.2">
      <c r="B38" s="365" t="s">
        <v>176</v>
      </c>
      <c r="C38" s="365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</row>
    <row r="39" spans="2:21" s="52" customFormat="1" ht="12.75" x14ac:dyDescent="0.2">
      <c r="B39" s="363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</row>
    <row r="40" spans="2:21" ht="18.75" customHeight="1" x14ac:dyDescent="0.2">
      <c r="B40" s="442">
        <v>2018</v>
      </c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</row>
    <row r="41" spans="2:21" ht="14.25" hidden="1" customHeight="1" outlineLevel="1" x14ac:dyDescent="0.2">
      <c r="B41" s="409" t="s">
        <v>260</v>
      </c>
      <c r="C41" s="410"/>
      <c r="D41" s="53" t="s">
        <v>179</v>
      </c>
      <c r="E41" s="415">
        <f>H31</f>
        <v>275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6"/>
    </row>
    <row r="42" spans="2:21" s="15" customFormat="1" ht="14.25" hidden="1" customHeight="1" outlineLevel="1" x14ac:dyDescent="0.2">
      <c r="B42" s="411"/>
      <c r="C42" s="412"/>
      <c r="D42" s="54" t="s">
        <v>180</v>
      </c>
      <c r="E42" s="415">
        <f>H33</f>
        <v>145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6"/>
    </row>
    <row r="43" spans="2:21" hidden="1" outlineLevel="1" x14ac:dyDescent="0.2">
      <c r="B43" s="411"/>
      <c r="C43" s="412"/>
      <c r="D43" s="54" t="s">
        <v>181</v>
      </c>
      <c r="E43" s="417" t="s">
        <v>435</v>
      </c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8"/>
    </row>
    <row r="44" spans="2:21" hidden="1" outlineLevel="1" x14ac:dyDescent="0.2">
      <c r="B44" s="411"/>
      <c r="C44" s="412"/>
      <c r="D44" s="419" t="s">
        <v>182</v>
      </c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20"/>
    </row>
    <row r="45" spans="2:21" ht="12" hidden="1" customHeight="1" outlineLevel="1" x14ac:dyDescent="0.2">
      <c r="B45" s="411"/>
      <c r="C45" s="412"/>
      <c r="D45" s="55" t="s">
        <v>183</v>
      </c>
      <c r="E45" s="421" t="s">
        <v>184</v>
      </c>
      <c r="F45" s="421"/>
      <c r="G45" s="421"/>
      <c r="H45" s="421"/>
      <c r="I45" s="421"/>
      <c r="J45" s="421"/>
      <c r="K45" s="421"/>
      <c r="L45" s="421" t="s">
        <v>0</v>
      </c>
      <c r="M45" s="421"/>
      <c r="N45" s="421"/>
      <c r="O45" s="421" t="s">
        <v>185</v>
      </c>
      <c r="P45" s="421"/>
      <c r="Q45" s="421"/>
      <c r="R45" s="421" t="s">
        <v>186</v>
      </c>
      <c r="S45" s="421"/>
      <c r="T45" s="421"/>
      <c r="U45" s="421"/>
    </row>
    <row r="46" spans="2:21" hidden="1" outlineLevel="1" x14ac:dyDescent="0.2">
      <c r="B46" s="411"/>
      <c r="C46" s="412"/>
      <c r="D46" s="89">
        <v>1</v>
      </c>
      <c r="E46" s="443" t="s">
        <v>436</v>
      </c>
      <c r="F46" s="415"/>
      <c r="G46" s="415"/>
      <c r="H46" s="415"/>
      <c r="I46" s="415"/>
      <c r="J46" s="415"/>
      <c r="K46" s="416"/>
      <c r="L46" s="444" t="s">
        <v>437</v>
      </c>
      <c r="M46" s="445"/>
      <c r="N46" s="446"/>
      <c r="O46" s="447">
        <v>43449</v>
      </c>
      <c r="P46" s="445"/>
      <c r="Q46" s="446"/>
      <c r="R46" s="444" t="s">
        <v>439</v>
      </c>
      <c r="S46" s="445"/>
      <c r="T46" s="445"/>
      <c r="U46" s="446"/>
    </row>
    <row r="47" spans="2:21" hidden="1" outlineLevel="1" x14ac:dyDescent="0.2">
      <c r="B47" s="411"/>
      <c r="C47" s="412"/>
      <c r="D47" s="89">
        <v>2</v>
      </c>
      <c r="E47" s="443" t="s">
        <v>438</v>
      </c>
      <c r="F47" s="415"/>
      <c r="G47" s="415"/>
      <c r="H47" s="415"/>
      <c r="I47" s="415"/>
      <c r="J47" s="415"/>
      <c r="K47" s="416"/>
      <c r="L47" s="444" t="s">
        <v>437</v>
      </c>
      <c r="M47" s="445"/>
      <c r="N47" s="446"/>
      <c r="O47" s="447">
        <v>43449</v>
      </c>
      <c r="P47" s="445"/>
      <c r="Q47" s="446"/>
      <c r="R47" s="444" t="s">
        <v>439</v>
      </c>
      <c r="S47" s="445"/>
      <c r="T47" s="445"/>
      <c r="U47" s="446"/>
    </row>
    <row r="48" spans="2:21" s="15" customFormat="1" ht="11.25" hidden="1" outlineLevel="1" x14ac:dyDescent="0.2">
      <c r="B48" s="413"/>
      <c r="C48" s="414"/>
      <c r="D48" s="56"/>
      <c r="E48" s="406"/>
      <c r="F48" s="407"/>
      <c r="G48" s="407"/>
      <c r="H48" s="407"/>
      <c r="I48" s="407"/>
      <c r="J48" s="407"/>
      <c r="K48" s="408"/>
      <c r="L48" s="406"/>
      <c r="M48" s="407"/>
      <c r="N48" s="408"/>
      <c r="O48" s="406"/>
      <c r="P48" s="407"/>
      <c r="Q48" s="408"/>
      <c r="R48" s="406"/>
      <c r="S48" s="407"/>
      <c r="T48" s="407"/>
      <c r="U48" s="408"/>
    </row>
    <row r="49" spans="2:21" s="52" customFormat="1" ht="3.75" hidden="1" customHeight="1" outlineLevel="1" x14ac:dyDescent="0.2"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</row>
    <row r="50" spans="2:21" ht="14.25" hidden="1" customHeight="1" outlineLevel="1" x14ac:dyDescent="0.2">
      <c r="B50" s="409" t="s">
        <v>261</v>
      </c>
      <c r="C50" s="410"/>
      <c r="D50" s="53" t="s">
        <v>179</v>
      </c>
      <c r="E50" s="415">
        <f>K31</f>
        <v>275</v>
      </c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6"/>
    </row>
    <row r="51" spans="2:21" s="15" customFormat="1" ht="14.25" hidden="1" customHeight="1" outlineLevel="1" x14ac:dyDescent="0.2">
      <c r="B51" s="411"/>
      <c r="C51" s="412"/>
      <c r="D51" s="54" t="s">
        <v>180</v>
      </c>
      <c r="E51" s="415">
        <f>K33</f>
        <v>709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</row>
    <row r="52" spans="2:21" hidden="1" outlineLevel="1" x14ac:dyDescent="0.2">
      <c r="B52" s="411"/>
      <c r="C52" s="412"/>
      <c r="D52" s="54" t="s">
        <v>181</v>
      </c>
      <c r="E52" s="417" t="s">
        <v>440</v>
      </c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8"/>
    </row>
    <row r="53" spans="2:21" hidden="1" outlineLevel="1" x14ac:dyDescent="0.2">
      <c r="B53" s="411"/>
      <c r="C53" s="412"/>
      <c r="D53" s="419" t="s">
        <v>182</v>
      </c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20"/>
    </row>
    <row r="54" spans="2:21" ht="12" hidden="1" customHeight="1" outlineLevel="1" x14ac:dyDescent="0.2">
      <c r="B54" s="411"/>
      <c r="C54" s="412"/>
      <c r="D54" s="55" t="s">
        <v>183</v>
      </c>
      <c r="E54" s="421" t="s">
        <v>184</v>
      </c>
      <c r="F54" s="421"/>
      <c r="G54" s="421"/>
      <c r="H54" s="421"/>
      <c r="I54" s="421"/>
      <c r="J54" s="421"/>
      <c r="K54" s="421"/>
      <c r="L54" s="421" t="s">
        <v>0</v>
      </c>
      <c r="M54" s="421"/>
      <c r="N54" s="421"/>
      <c r="O54" s="421" t="s">
        <v>185</v>
      </c>
      <c r="P54" s="421"/>
      <c r="Q54" s="421"/>
      <c r="R54" s="421" t="s">
        <v>186</v>
      </c>
      <c r="S54" s="421"/>
      <c r="T54" s="421"/>
      <c r="U54" s="421"/>
    </row>
    <row r="55" spans="2:21" hidden="1" outlineLevel="1" x14ac:dyDescent="0.2">
      <c r="B55" s="411"/>
      <c r="C55" s="412"/>
      <c r="D55" s="56"/>
      <c r="E55" s="406"/>
      <c r="F55" s="407"/>
      <c r="G55" s="407"/>
      <c r="H55" s="407"/>
      <c r="I55" s="407"/>
      <c r="J55" s="407"/>
      <c r="K55" s="408"/>
      <c r="L55" s="406"/>
      <c r="M55" s="407"/>
      <c r="N55" s="408"/>
      <c r="O55" s="406"/>
      <c r="P55" s="407"/>
      <c r="Q55" s="408"/>
      <c r="R55" s="406"/>
      <c r="S55" s="407"/>
      <c r="T55" s="407"/>
      <c r="U55" s="408"/>
    </row>
    <row r="56" spans="2:21" hidden="1" outlineLevel="1" x14ac:dyDescent="0.2">
      <c r="B56" s="411"/>
      <c r="C56" s="412"/>
      <c r="D56" s="56"/>
      <c r="E56" s="57"/>
      <c r="F56" s="51"/>
      <c r="G56" s="51"/>
      <c r="H56" s="51"/>
      <c r="I56" s="51"/>
      <c r="J56" s="51"/>
      <c r="K56" s="58"/>
      <c r="L56" s="57"/>
      <c r="M56" s="51"/>
      <c r="N56" s="58"/>
      <c r="O56" s="57"/>
      <c r="P56" s="51"/>
      <c r="Q56" s="58"/>
      <c r="R56" s="57"/>
      <c r="S56" s="51"/>
      <c r="T56" s="51"/>
      <c r="U56" s="58"/>
    </row>
    <row r="57" spans="2:21" s="15" customFormat="1" ht="11.25" hidden="1" outlineLevel="1" x14ac:dyDescent="0.2">
      <c r="B57" s="413"/>
      <c r="C57" s="414"/>
      <c r="D57" s="56"/>
      <c r="E57" s="406"/>
      <c r="F57" s="407"/>
      <c r="G57" s="407"/>
      <c r="H57" s="407"/>
      <c r="I57" s="407"/>
      <c r="J57" s="407"/>
      <c r="K57" s="408"/>
      <c r="L57" s="406"/>
      <c r="M57" s="407"/>
      <c r="N57" s="408"/>
      <c r="O57" s="406"/>
      <c r="P57" s="407"/>
      <c r="Q57" s="408"/>
      <c r="R57" s="406"/>
      <c r="S57" s="407"/>
      <c r="T57" s="407"/>
      <c r="U57" s="408"/>
    </row>
    <row r="58" spans="2:21" collapsed="1" x14ac:dyDescent="0.2"/>
    <row r="59" spans="2:21" ht="18.75" customHeight="1" x14ac:dyDescent="0.2">
      <c r="B59" s="442">
        <v>2019</v>
      </c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</row>
    <row r="60" spans="2:21" hidden="1" outlineLevel="1" x14ac:dyDescent="0.2">
      <c r="B60" s="409" t="s">
        <v>260</v>
      </c>
      <c r="C60" s="410"/>
      <c r="D60" s="53" t="s">
        <v>179</v>
      </c>
      <c r="E60" s="415">
        <f>O31</f>
        <v>300</v>
      </c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</row>
    <row r="61" spans="2:21" hidden="1" outlineLevel="1" x14ac:dyDescent="0.2">
      <c r="B61" s="411"/>
      <c r="C61" s="412"/>
      <c r="D61" s="54" t="s">
        <v>180</v>
      </c>
      <c r="E61" s="415">
        <f>O33</f>
        <v>348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</row>
    <row r="62" spans="2:21" hidden="1" outlineLevel="1" x14ac:dyDescent="0.2">
      <c r="B62" s="411"/>
      <c r="C62" s="412"/>
      <c r="D62" s="54" t="s">
        <v>181</v>
      </c>
      <c r="E62" s="415" t="s">
        <v>463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</row>
    <row r="63" spans="2:21" hidden="1" outlineLevel="1" x14ac:dyDescent="0.2">
      <c r="B63" s="411"/>
      <c r="C63" s="412"/>
      <c r="D63" s="419" t="s">
        <v>182</v>
      </c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20"/>
    </row>
    <row r="64" spans="2:21" hidden="1" outlineLevel="1" x14ac:dyDescent="0.2">
      <c r="B64" s="411"/>
      <c r="C64" s="412"/>
      <c r="D64" s="55" t="s">
        <v>183</v>
      </c>
      <c r="E64" s="421" t="s">
        <v>184</v>
      </c>
      <c r="F64" s="421"/>
      <c r="G64" s="421"/>
      <c r="H64" s="421"/>
      <c r="I64" s="421"/>
      <c r="J64" s="421"/>
      <c r="K64" s="421"/>
      <c r="L64" s="421" t="s">
        <v>0</v>
      </c>
      <c r="M64" s="421"/>
      <c r="N64" s="421"/>
      <c r="O64" s="421" t="s">
        <v>185</v>
      </c>
      <c r="P64" s="421"/>
      <c r="Q64" s="421"/>
      <c r="R64" s="421" t="s">
        <v>186</v>
      </c>
      <c r="S64" s="421"/>
      <c r="T64" s="421"/>
      <c r="U64" s="421"/>
    </row>
    <row r="65" spans="2:21" hidden="1" outlineLevel="1" x14ac:dyDescent="0.2">
      <c r="B65" s="411"/>
      <c r="C65" s="412"/>
      <c r="D65" s="56"/>
      <c r="E65" s="406"/>
      <c r="F65" s="407"/>
      <c r="G65" s="407"/>
      <c r="H65" s="407"/>
      <c r="I65" s="407"/>
      <c r="J65" s="407"/>
      <c r="K65" s="408"/>
      <c r="L65" s="406"/>
      <c r="M65" s="407"/>
      <c r="N65" s="408"/>
      <c r="O65" s="406"/>
      <c r="P65" s="407"/>
      <c r="Q65" s="408"/>
      <c r="R65" s="406"/>
      <c r="S65" s="407"/>
      <c r="T65" s="407"/>
      <c r="U65" s="408"/>
    </row>
    <row r="66" spans="2:21" hidden="1" outlineLevel="1" x14ac:dyDescent="0.2">
      <c r="B66" s="411"/>
      <c r="C66" s="412"/>
      <c r="D66" s="56"/>
      <c r="E66" s="57"/>
      <c r="F66" s="51"/>
      <c r="G66" s="51"/>
      <c r="H66" s="51"/>
      <c r="I66" s="51"/>
      <c r="J66" s="51"/>
      <c r="K66" s="58"/>
      <c r="L66" s="57"/>
      <c r="M66" s="51"/>
      <c r="N66" s="58"/>
      <c r="O66" s="57"/>
      <c r="P66" s="51"/>
      <c r="Q66" s="58"/>
      <c r="R66" s="57"/>
      <c r="S66" s="51"/>
      <c r="T66" s="51"/>
      <c r="U66" s="58"/>
    </row>
    <row r="67" spans="2:21" hidden="1" outlineLevel="1" x14ac:dyDescent="0.2">
      <c r="B67" s="413"/>
      <c r="C67" s="414"/>
      <c r="D67" s="56"/>
      <c r="E67" s="406"/>
      <c r="F67" s="407"/>
      <c r="G67" s="407"/>
      <c r="H67" s="407"/>
      <c r="I67" s="407"/>
      <c r="J67" s="407"/>
      <c r="K67" s="408"/>
      <c r="L67" s="406"/>
      <c r="M67" s="407"/>
      <c r="N67" s="408"/>
      <c r="O67" s="406"/>
      <c r="P67" s="407"/>
      <c r="Q67" s="408"/>
      <c r="R67" s="406"/>
      <c r="S67" s="407"/>
      <c r="T67" s="407"/>
      <c r="U67" s="408"/>
    </row>
    <row r="68" spans="2:21" s="52" customFormat="1" ht="3.75" hidden="1" customHeight="1" outlineLevel="1" x14ac:dyDescent="0.2"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</row>
    <row r="69" spans="2:21" hidden="1" outlineLevel="1" x14ac:dyDescent="0.2">
      <c r="B69" s="409" t="s">
        <v>261</v>
      </c>
      <c r="C69" s="410"/>
      <c r="D69" s="53" t="s">
        <v>179</v>
      </c>
      <c r="E69" s="415">
        <f>R31</f>
        <v>300</v>
      </c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</row>
    <row r="70" spans="2:21" hidden="1" outlineLevel="1" x14ac:dyDescent="0.2">
      <c r="B70" s="411"/>
      <c r="C70" s="412"/>
      <c r="D70" s="54" t="s">
        <v>180</v>
      </c>
      <c r="E70" s="415">
        <f>R33</f>
        <v>320</v>
      </c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</row>
    <row r="71" spans="2:21" hidden="1" outlineLevel="1" x14ac:dyDescent="0.2">
      <c r="B71" s="411"/>
      <c r="C71" s="412"/>
      <c r="D71" s="54" t="s">
        <v>181</v>
      </c>
      <c r="E71" s="415" t="s">
        <v>463</v>
      </c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</row>
    <row r="72" spans="2:21" hidden="1" outlineLevel="1" x14ac:dyDescent="0.2">
      <c r="B72" s="411"/>
      <c r="C72" s="412"/>
      <c r="D72" s="419" t="s">
        <v>182</v>
      </c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20"/>
    </row>
    <row r="73" spans="2:21" hidden="1" outlineLevel="1" x14ac:dyDescent="0.2">
      <c r="B73" s="411"/>
      <c r="C73" s="412"/>
      <c r="D73" s="55" t="s">
        <v>183</v>
      </c>
      <c r="E73" s="421" t="s">
        <v>184</v>
      </c>
      <c r="F73" s="421"/>
      <c r="G73" s="421"/>
      <c r="H73" s="421"/>
      <c r="I73" s="421"/>
      <c r="J73" s="421"/>
      <c r="K73" s="421"/>
      <c r="L73" s="421" t="s">
        <v>0</v>
      </c>
      <c r="M73" s="421"/>
      <c r="N73" s="421"/>
      <c r="O73" s="421" t="s">
        <v>185</v>
      </c>
      <c r="P73" s="421"/>
      <c r="Q73" s="421"/>
      <c r="R73" s="421" t="s">
        <v>186</v>
      </c>
      <c r="S73" s="421"/>
      <c r="T73" s="421"/>
      <c r="U73" s="421"/>
    </row>
    <row r="74" spans="2:21" hidden="1" outlineLevel="1" x14ac:dyDescent="0.2">
      <c r="B74" s="411"/>
      <c r="C74" s="412"/>
      <c r="D74" s="56"/>
      <c r="E74" s="406"/>
      <c r="F74" s="407"/>
      <c r="G74" s="407"/>
      <c r="H74" s="407"/>
      <c r="I74" s="407"/>
      <c r="J74" s="407"/>
      <c r="K74" s="408"/>
      <c r="L74" s="406"/>
      <c r="M74" s="407"/>
      <c r="N74" s="408"/>
      <c r="O74" s="406"/>
      <c r="P74" s="407"/>
      <c r="Q74" s="408"/>
      <c r="R74" s="406"/>
      <c r="S74" s="407"/>
      <c r="T74" s="407"/>
      <c r="U74" s="408"/>
    </row>
    <row r="75" spans="2:21" hidden="1" outlineLevel="1" x14ac:dyDescent="0.2">
      <c r="B75" s="411"/>
      <c r="C75" s="412"/>
      <c r="D75" s="56"/>
      <c r="E75" s="57"/>
      <c r="F75" s="51"/>
      <c r="G75" s="51"/>
      <c r="H75" s="51"/>
      <c r="I75" s="51"/>
      <c r="J75" s="51"/>
      <c r="K75" s="58"/>
      <c r="L75" s="57"/>
      <c r="M75" s="51"/>
      <c r="N75" s="58"/>
      <c r="O75" s="57"/>
      <c r="P75" s="51"/>
      <c r="Q75" s="58"/>
      <c r="R75" s="57"/>
      <c r="S75" s="51"/>
      <c r="T75" s="51"/>
      <c r="U75" s="58"/>
    </row>
    <row r="76" spans="2:21" hidden="1" outlineLevel="1" x14ac:dyDescent="0.2">
      <c r="B76" s="413"/>
      <c r="C76" s="414"/>
      <c r="D76" s="56"/>
      <c r="E76" s="406"/>
      <c r="F76" s="407"/>
      <c r="G76" s="407"/>
      <c r="H76" s="407"/>
      <c r="I76" s="407"/>
      <c r="J76" s="407"/>
      <c r="K76" s="408"/>
      <c r="L76" s="406"/>
      <c r="M76" s="407"/>
      <c r="N76" s="408"/>
      <c r="O76" s="406"/>
      <c r="P76" s="407"/>
      <c r="Q76" s="408"/>
      <c r="R76" s="406"/>
      <c r="S76" s="407"/>
      <c r="T76" s="407"/>
      <c r="U76" s="408"/>
    </row>
    <row r="77" spans="2:21" collapsed="1" x14ac:dyDescent="0.2"/>
    <row r="78" spans="2:21" ht="12" customHeight="1" x14ac:dyDescent="0.2"/>
    <row r="79" spans="2:21" s="15" customFormat="1" ht="20.25" customHeight="1" x14ac:dyDescent="0.2">
      <c r="B79" s="448" t="s">
        <v>313</v>
      </c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</row>
    <row r="80" spans="2:21" ht="12" hidden="1" customHeight="1" outlineLevel="1" x14ac:dyDescent="0.2">
      <c r="I80" s="12"/>
    </row>
    <row r="81" spans="2:14" ht="29.25" hidden="1" customHeight="1" outlineLevel="1" x14ac:dyDescent="0.2">
      <c r="B81" s="115" t="s">
        <v>167</v>
      </c>
      <c r="C81" s="388" t="s">
        <v>120</v>
      </c>
      <c r="D81" s="388"/>
      <c r="E81" s="388"/>
      <c r="F81" s="115" t="s">
        <v>166</v>
      </c>
    </row>
    <row r="82" spans="2:14" ht="12" hidden="1" customHeight="1" outlineLevel="1" x14ac:dyDescent="0.2">
      <c r="B82" s="546" t="s">
        <v>165</v>
      </c>
      <c r="C82" s="92" t="s">
        <v>338</v>
      </c>
      <c r="D82" s="92"/>
      <c r="E82" s="93"/>
      <c r="F82" s="121">
        <v>1</v>
      </c>
      <c r="K82"/>
      <c r="L82"/>
      <c r="M82"/>
      <c r="N82"/>
    </row>
    <row r="83" spans="2:14" ht="12" hidden="1" customHeight="1" outlineLevel="1" x14ac:dyDescent="0.2">
      <c r="B83" s="547"/>
      <c r="C83" s="94" t="s">
        <v>339</v>
      </c>
      <c r="D83" s="94"/>
      <c r="E83" s="93"/>
      <c r="F83" s="121">
        <v>1</v>
      </c>
      <c r="K83"/>
      <c r="L83"/>
      <c r="M83"/>
      <c r="N83"/>
    </row>
    <row r="84" spans="2:14" ht="12" hidden="1" customHeight="1" outlineLevel="1" x14ac:dyDescent="0.2">
      <c r="B84" s="547"/>
      <c r="C84" s="94" t="s">
        <v>340</v>
      </c>
      <c r="D84" s="94"/>
      <c r="E84" s="93"/>
      <c r="F84" s="121">
        <v>2</v>
      </c>
      <c r="K84"/>
      <c r="L84" s="91"/>
      <c r="M84"/>
      <c r="N84"/>
    </row>
    <row r="85" spans="2:14" ht="12" hidden="1" customHeight="1" outlineLevel="1" x14ac:dyDescent="0.2">
      <c r="B85" s="547"/>
      <c r="C85" s="94" t="s">
        <v>341</v>
      </c>
      <c r="D85" s="94"/>
      <c r="E85" s="93"/>
      <c r="F85" s="121">
        <v>25</v>
      </c>
      <c r="K85"/>
      <c r="L85" s="91"/>
      <c r="M85"/>
      <c r="N85"/>
    </row>
    <row r="86" spans="2:14" ht="12" hidden="1" customHeight="1" outlineLevel="1" x14ac:dyDescent="0.2">
      <c r="B86" s="547"/>
      <c r="C86" s="94" t="s">
        <v>342</v>
      </c>
      <c r="D86" s="94"/>
      <c r="E86" s="93"/>
      <c r="F86" s="121">
        <v>2</v>
      </c>
      <c r="K86"/>
      <c r="L86" s="91"/>
      <c r="M86"/>
      <c r="N86"/>
    </row>
    <row r="87" spans="2:14" ht="12" hidden="1" customHeight="1" outlineLevel="1" x14ac:dyDescent="0.2">
      <c r="B87" s="547"/>
      <c r="C87" s="94" t="s">
        <v>343</v>
      </c>
      <c r="D87" s="94"/>
      <c r="E87" s="93"/>
      <c r="F87" s="121">
        <v>3</v>
      </c>
      <c r="K87"/>
      <c r="L87" s="91"/>
      <c r="M87"/>
      <c r="N87"/>
    </row>
    <row r="88" spans="2:14" ht="12" hidden="1" customHeight="1" outlineLevel="1" x14ac:dyDescent="0.2">
      <c r="B88" s="547"/>
      <c r="C88" s="94" t="s">
        <v>344</v>
      </c>
      <c r="D88" s="94"/>
      <c r="E88" s="93"/>
      <c r="F88" s="121">
        <v>2</v>
      </c>
      <c r="K88"/>
      <c r="L88" s="91"/>
      <c r="M88"/>
      <c r="N88"/>
    </row>
    <row r="89" spans="2:14" ht="12" hidden="1" customHeight="1" outlineLevel="1" x14ac:dyDescent="0.2">
      <c r="B89" s="547"/>
      <c r="C89" s="94" t="s">
        <v>345</v>
      </c>
      <c r="D89" s="94"/>
      <c r="E89" s="93"/>
      <c r="F89" s="121">
        <v>5</v>
      </c>
      <c r="K89"/>
      <c r="L89" s="91"/>
      <c r="M89"/>
      <c r="N89"/>
    </row>
    <row r="90" spans="2:14" ht="12" hidden="1" customHeight="1" outlineLevel="1" x14ac:dyDescent="0.2">
      <c r="B90" s="547"/>
      <c r="C90" s="94" t="s">
        <v>346</v>
      </c>
      <c r="D90" s="94"/>
      <c r="E90" s="93"/>
      <c r="F90" s="121">
        <v>1</v>
      </c>
      <c r="K90"/>
      <c r="L90" s="91"/>
      <c r="M90"/>
      <c r="N90"/>
    </row>
    <row r="91" spans="2:14" ht="12" hidden="1" customHeight="1" outlineLevel="1" x14ac:dyDescent="0.2">
      <c r="B91" s="547"/>
      <c r="C91" s="94" t="s">
        <v>347</v>
      </c>
      <c r="D91" s="94"/>
      <c r="E91" s="93"/>
      <c r="F91" s="121">
        <v>1</v>
      </c>
      <c r="K91"/>
      <c r="L91" s="91"/>
      <c r="M91"/>
      <c r="N91"/>
    </row>
    <row r="92" spans="2:14" ht="12" hidden="1" customHeight="1" outlineLevel="1" x14ac:dyDescent="0.2">
      <c r="B92" s="548"/>
      <c r="C92" s="95"/>
      <c r="D92" s="95"/>
      <c r="E92" s="96"/>
      <c r="F92" s="97"/>
      <c r="K92"/>
      <c r="L92" s="91"/>
      <c r="M92"/>
      <c r="N92"/>
    </row>
    <row r="93" spans="2:14" ht="12" hidden="1" customHeight="1" outlineLevel="1" x14ac:dyDescent="0.2">
      <c r="B93" s="549" t="s">
        <v>310</v>
      </c>
      <c r="C93" s="95"/>
      <c r="D93" s="95"/>
      <c r="E93" s="96"/>
      <c r="F93" s="97"/>
      <c r="K93"/>
      <c r="L93" s="91"/>
      <c r="M93"/>
      <c r="N93"/>
    </row>
    <row r="94" spans="2:14" ht="12" hidden="1" customHeight="1" outlineLevel="1" x14ac:dyDescent="0.2">
      <c r="B94" s="547"/>
      <c r="C94" s="95" t="s">
        <v>348</v>
      </c>
      <c r="D94" s="95"/>
      <c r="E94" s="96"/>
      <c r="F94" s="97">
        <v>32</v>
      </c>
      <c r="K94"/>
      <c r="L94" s="91"/>
      <c r="M94"/>
      <c r="N94"/>
    </row>
    <row r="95" spans="2:14" ht="12" hidden="1" customHeight="1" outlineLevel="1" x14ac:dyDescent="0.2">
      <c r="B95" s="547"/>
      <c r="C95" s="95" t="s">
        <v>349</v>
      </c>
      <c r="D95" s="95"/>
      <c r="E95" s="96"/>
      <c r="F95" s="97">
        <v>25</v>
      </c>
      <c r="K95"/>
      <c r="L95" s="91"/>
      <c r="M95"/>
      <c r="N95"/>
    </row>
    <row r="96" spans="2:14" ht="12" hidden="1" customHeight="1" outlineLevel="1" x14ac:dyDescent="0.2">
      <c r="B96" s="547"/>
      <c r="C96" s="113" t="s">
        <v>350</v>
      </c>
      <c r="D96" s="113"/>
      <c r="E96" s="96"/>
      <c r="F96" s="97">
        <v>19</v>
      </c>
      <c r="K96"/>
      <c r="L96" s="91"/>
      <c r="M96"/>
      <c r="N96"/>
    </row>
    <row r="97" spans="2:21" ht="12" hidden="1" customHeight="1" outlineLevel="1" x14ac:dyDescent="0.2">
      <c r="B97" s="547"/>
      <c r="C97" s="95" t="s">
        <v>351</v>
      </c>
      <c r="D97" s="95"/>
      <c r="E97" s="96"/>
      <c r="F97" s="97">
        <v>22</v>
      </c>
      <c r="K97"/>
      <c r="L97" s="91"/>
      <c r="M97"/>
      <c r="N97"/>
    </row>
    <row r="98" spans="2:21" ht="12" hidden="1" customHeight="1" outlineLevel="1" x14ac:dyDescent="0.2">
      <c r="B98" s="547"/>
      <c r="C98" s="113" t="s">
        <v>352</v>
      </c>
      <c r="D98" s="113"/>
      <c r="E98" s="96"/>
      <c r="F98" s="97">
        <v>102</v>
      </c>
      <c r="K98"/>
      <c r="L98" s="91"/>
      <c r="M98"/>
      <c r="N98"/>
    </row>
    <row r="99" spans="2:21" ht="12" hidden="1" customHeight="1" outlineLevel="1" x14ac:dyDescent="0.2">
      <c r="B99" s="547"/>
      <c r="C99" s="95" t="s">
        <v>353</v>
      </c>
      <c r="D99" s="95"/>
      <c r="E99" s="96"/>
      <c r="F99" s="97">
        <v>520</v>
      </c>
      <c r="K99"/>
      <c r="L99" s="91"/>
      <c r="M99"/>
      <c r="N99"/>
    </row>
    <row r="100" spans="2:21" ht="12" hidden="1" customHeight="1" outlineLevel="1" x14ac:dyDescent="0.2">
      <c r="B100" s="547"/>
      <c r="C100" s="113"/>
      <c r="D100" s="113"/>
      <c r="E100" s="96"/>
      <c r="F100" s="97"/>
      <c r="K100"/>
      <c r="L100" s="91"/>
      <c r="M100"/>
      <c r="N100"/>
    </row>
    <row r="101" spans="2:21" ht="12" hidden="1" customHeight="1" outlineLevel="1" x14ac:dyDescent="0.2">
      <c r="B101" s="548"/>
      <c r="C101" s="113"/>
      <c r="D101" s="113"/>
      <c r="E101" s="96"/>
      <c r="F101" s="97"/>
      <c r="K101"/>
      <c r="L101" s="91"/>
      <c r="M101"/>
      <c r="N101"/>
    </row>
    <row r="102" spans="2:21" ht="12" hidden="1" customHeight="1" outlineLevel="1" x14ac:dyDescent="0.2">
      <c r="B102" s="134"/>
      <c r="C102" s="135"/>
      <c r="D102" s="136"/>
      <c r="E102" s="137"/>
      <c r="F102" s="138"/>
      <c r="K102"/>
      <c r="L102" s="91"/>
      <c r="M102"/>
      <c r="N102"/>
    </row>
    <row r="103" spans="2:21" ht="12" hidden="1" customHeight="1" outlineLevel="1" x14ac:dyDescent="0.2">
      <c r="B103" s="134"/>
      <c r="C103" s="122" t="s">
        <v>164</v>
      </c>
      <c r="D103" s="123"/>
      <c r="E103" s="95"/>
      <c r="F103" s="121">
        <f>52+39</f>
        <v>91</v>
      </c>
      <c r="K103"/>
      <c r="L103" s="91"/>
      <c r="M103"/>
      <c r="N103"/>
    </row>
    <row r="104" spans="2:21" ht="12" hidden="1" customHeight="1" outlineLevel="1" x14ac:dyDescent="0.2">
      <c r="B104" s="125"/>
      <c r="C104" s="122"/>
      <c r="D104" s="123"/>
      <c r="E104" s="95"/>
      <c r="F104" s="121"/>
      <c r="K104"/>
      <c r="L104" s="91"/>
      <c r="M104"/>
      <c r="N104"/>
    </row>
    <row r="105" spans="2:21" ht="12" hidden="1" customHeight="1" outlineLevel="1" x14ac:dyDescent="0.2">
      <c r="B105" s="49"/>
      <c r="C105" s="550" t="s">
        <v>168</v>
      </c>
      <c r="D105" s="550"/>
      <c r="E105" s="550"/>
      <c r="F105" s="126">
        <f>SUM(F82:F104)</f>
        <v>854</v>
      </c>
      <c r="K105"/>
      <c r="L105" s="91"/>
      <c r="M105"/>
      <c r="N105"/>
    </row>
    <row r="106" spans="2:21" ht="12" customHeight="1" collapsed="1" x14ac:dyDescent="0.2">
      <c r="B106" s="124"/>
      <c r="C106" s="122"/>
      <c r="D106" s="123"/>
      <c r="E106" s="123"/>
      <c r="F106" s="127"/>
      <c r="G106" s="128"/>
    </row>
    <row r="107" spans="2:21" ht="12" customHeight="1" x14ac:dyDescent="0.2"/>
    <row r="108" spans="2:21" s="15" customFormat="1" ht="20.25" customHeight="1" x14ac:dyDescent="0.2">
      <c r="B108" s="448" t="s">
        <v>314</v>
      </c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</row>
    <row r="109" spans="2:21" ht="12" customHeight="1" outlineLevel="1" x14ac:dyDescent="0.2">
      <c r="I109" s="12"/>
    </row>
    <row r="110" spans="2:21" ht="29.25" customHeight="1" outlineLevel="1" x14ac:dyDescent="0.2">
      <c r="B110" s="115" t="s">
        <v>167</v>
      </c>
      <c r="C110" s="388" t="s">
        <v>120</v>
      </c>
      <c r="D110" s="388"/>
      <c r="E110" s="388"/>
      <c r="F110" s="115" t="s">
        <v>166</v>
      </c>
    </row>
    <row r="111" spans="2:21" ht="12" customHeight="1" outlineLevel="1" x14ac:dyDescent="0.2">
      <c r="B111" s="546" t="s">
        <v>165</v>
      </c>
      <c r="C111" s="94" t="s">
        <v>467</v>
      </c>
      <c r="D111" s="94"/>
      <c r="E111" s="93"/>
      <c r="F111" s="121">
        <v>2</v>
      </c>
      <c r="K111"/>
      <c r="L111"/>
      <c r="M111"/>
      <c r="N111"/>
    </row>
    <row r="112" spans="2:21" ht="12" customHeight="1" outlineLevel="1" x14ac:dyDescent="0.2">
      <c r="B112" s="547"/>
      <c r="C112" s="94" t="s">
        <v>468</v>
      </c>
      <c r="D112" s="94"/>
      <c r="E112" s="93"/>
      <c r="F112" s="121">
        <v>4</v>
      </c>
      <c r="K112"/>
      <c r="L112"/>
      <c r="M112"/>
      <c r="N112"/>
    </row>
    <row r="113" spans="2:14" ht="12" customHeight="1" outlineLevel="1" x14ac:dyDescent="0.2">
      <c r="B113" s="547"/>
      <c r="C113" s="94" t="s">
        <v>469</v>
      </c>
      <c r="D113" s="94"/>
      <c r="E113" s="93"/>
      <c r="F113" s="121">
        <v>1</v>
      </c>
      <c r="K113"/>
      <c r="L113" s="91"/>
      <c r="M113"/>
      <c r="N113"/>
    </row>
    <row r="114" spans="2:14" ht="12" customHeight="1" outlineLevel="1" x14ac:dyDescent="0.2">
      <c r="B114" s="547"/>
      <c r="C114" s="94" t="s">
        <v>496</v>
      </c>
      <c r="D114" s="94"/>
      <c r="E114" s="93"/>
      <c r="F114" s="121">
        <v>1</v>
      </c>
      <c r="K114"/>
      <c r="L114" s="91"/>
      <c r="M114"/>
      <c r="N114"/>
    </row>
    <row r="115" spans="2:14" ht="12" customHeight="1" outlineLevel="1" x14ac:dyDescent="0.2">
      <c r="B115" s="547"/>
      <c r="C115" s="94" t="s">
        <v>497</v>
      </c>
      <c r="D115" s="94"/>
      <c r="E115" s="93"/>
      <c r="F115" s="121">
        <v>2</v>
      </c>
      <c r="K115"/>
      <c r="L115" s="91"/>
      <c r="M115"/>
      <c r="N115"/>
    </row>
    <row r="116" spans="2:14" ht="12" customHeight="1" outlineLevel="1" x14ac:dyDescent="0.2">
      <c r="B116" s="547"/>
      <c r="C116" s="94" t="s">
        <v>498</v>
      </c>
      <c r="D116" s="94"/>
      <c r="E116" s="93"/>
      <c r="F116" s="121">
        <v>1</v>
      </c>
      <c r="K116"/>
      <c r="L116" s="91"/>
      <c r="M116"/>
      <c r="N116"/>
    </row>
    <row r="117" spans="2:14" ht="12" customHeight="1" outlineLevel="1" x14ac:dyDescent="0.2">
      <c r="B117" s="547"/>
      <c r="C117" s="94" t="s">
        <v>499</v>
      </c>
      <c r="D117" s="94"/>
      <c r="E117" s="93"/>
      <c r="F117" s="121">
        <v>2</v>
      </c>
      <c r="K117"/>
      <c r="L117" s="91"/>
      <c r="M117"/>
      <c r="N117"/>
    </row>
    <row r="118" spans="2:14" ht="12" customHeight="1" outlineLevel="1" x14ac:dyDescent="0.2">
      <c r="B118" s="547"/>
      <c r="C118" s="94" t="s">
        <v>500</v>
      </c>
      <c r="D118" s="94"/>
      <c r="E118" s="93"/>
      <c r="F118" s="121">
        <v>1</v>
      </c>
      <c r="K118"/>
      <c r="L118" s="91"/>
      <c r="M118"/>
      <c r="N118"/>
    </row>
    <row r="119" spans="2:14" ht="12" customHeight="1" outlineLevel="1" x14ac:dyDescent="0.2">
      <c r="B119" s="547"/>
      <c r="C119" s="94" t="s">
        <v>501</v>
      </c>
      <c r="D119" s="94"/>
      <c r="E119" s="96"/>
      <c r="F119" s="121">
        <v>4</v>
      </c>
      <c r="K119"/>
      <c r="L119" s="91"/>
      <c r="M119"/>
      <c r="N119"/>
    </row>
    <row r="120" spans="2:14" ht="12" customHeight="1" outlineLevel="1" x14ac:dyDescent="0.2">
      <c r="B120" s="547"/>
      <c r="C120" s="94"/>
      <c r="D120" s="94"/>
      <c r="E120" s="93"/>
      <c r="F120" s="121"/>
      <c r="K120"/>
      <c r="L120" s="91"/>
      <c r="M120"/>
      <c r="N120"/>
    </row>
    <row r="121" spans="2:14" ht="12" customHeight="1" outlineLevel="1" x14ac:dyDescent="0.2">
      <c r="B121" s="547"/>
      <c r="C121" s="94"/>
      <c r="D121" s="94"/>
      <c r="E121" s="93"/>
      <c r="F121" s="121"/>
      <c r="K121"/>
      <c r="L121" s="91"/>
      <c r="M121"/>
      <c r="N121"/>
    </row>
    <row r="122" spans="2:14" ht="12" customHeight="1" outlineLevel="1" x14ac:dyDescent="0.2">
      <c r="B122" s="547"/>
      <c r="C122" s="95"/>
      <c r="D122" s="95"/>
      <c r="E122" s="96"/>
      <c r="F122" s="97"/>
      <c r="K122"/>
      <c r="L122" s="91"/>
      <c r="M122"/>
      <c r="N122"/>
    </row>
    <row r="123" spans="2:14" ht="12" customHeight="1" outlineLevel="1" x14ac:dyDescent="0.2">
      <c r="B123" s="547"/>
      <c r="C123" s="113"/>
      <c r="D123" s="113"/>
      <c r="E123" s="96"/>
      <c r="F123" s="97"/>
      <c r="K123"/>
      <c r="L123" s="91"/>
      <c r="M123"/>
      <c r="N123"/>
    </row>
    <row r="124" spans="2:14" ht="12" customHeight="1" outlineLevel="1" x14ac:dyDescent="0.2">
      <c r="B124" s="547"/>
      <c r="C124" s="95"/>
      <c r="D124" s="95"/>
      <c r="E124" s="96"/>
      <c r="F124" s="97"/>
      <c r="K124"/>
      <c r="L124" s="91"/>
      <c r="M124"/>
      <c r="N124"/>
    </row>
    <row r="125" spans="2:14" ht="12" customHeight="1" outlineLevel="1" x14ac:dyDescent="0.2">
      <c r="B125" s="548"/>
      <c r="C125" s="95"/>
      <c r="D125" s="95"/>
      <c r="E125" s="96"/>
      <c r="F125" s="97"/>
      <c r="K125"/>
      <c r="L125" s="91"/>
      <c r="M125"/>
      <c r="N125"/>
    </row>
    <row r="126" spans="2:14" ht="12" customHeight="1" outlineLevel="1" x14ac:dyDescent="0.2">
      <c r="B126" s="549" t="s">
        <v>310</v>
      </c>
      <c r="C126" s="113" t="s">
        <v>470</v>
      </c>
      <c r="D126" s="113"/>
      <c r="E126" s="96"/>
      <c r="F126" s="97">
        <v>14</v>
      </c>
      <c r="K126"/>
      <c r="L126" s="91"/>
      <c r="M126"/>
      <c r="N126"/>
    </row>
    <row r="127" spans="2:14" ht="12" customHeight="1" outlineLevel="1" x14ac:dyDescent="0.2">
      <c r="B127" s="547"/>
      <c r="C127" s="113" t="s">
        <v>471</v>
      </c>
      <c r="D127" s="113"/>
      <c r="E127" s="96"/>
      <c r="F127" s="97">
        <v>54</v>
      </c>
      <c r="K127"/>
      <c r="L127" s="91"/>
      <c r="M127"/>
      <c r="N127"/>
    </row>
    <row r="128" spans="2:14" ht="12" customHeight="1" outlineLevel="1" x14ac:dyDescent="0.2">
      <c r="B128" s="547"/>
      <c r="C128" s="113" t="s">
        <v>472</v>
      </c>
      <c r="D128" s="113"/>
      <c r="E128" s="96"/>
      <c r="F128" s="97">
        <v>32</v>
      </c>
      <c r="K128"/>
      <c r="L128" s="91"/>
      <c r="M128"/>
      <c r="N128"/>
    </row>
    <row r="129" spans="2:14" ht="12" customHeight="1" outlineLevel="1" x14ac:dyDescent="0.2">
      <c r="B129" s="547"/>
      <c r="C129" s="113" t="s">
        <v>473</v>
      </c>
      <c r="D129" s="113"/>
      <c r="E129" s="96"/>
      <c r="F129" s="97">
        <v>24</v>
      </c>
      <c r="K129"/>
      <c r="L129" s="91"/>
      <c r="M129"/>
      <c r="N129"/>
    </row>
    <row r="130" spans="2:14" ht="12" customHeight="1" outlineLevel="1" x14ac:dyDescent="0.2">
      <c r="B130" s="547"/>
      <c r="C130" s="113" t="s">
        <v>138</v>
      </c>
      <c r="D130" s="113"/>
      <c r="E130" s="96"/>
      <c r="F130" s="97">
        <v>34</v>
      </c>
      <c r="K130"/>
      <c r="L130" s="91"/>
      <c r="M130"/>
      <c r="N130"/>
    </row>
    <row r="131" spans="2:14" ht="12" customHeight="1" outlineLevel="1" x14ac:dyDescent="0.2">
      <c r="B131" s="547"/>
      <c r="C131" s="113" t="s">
        <v>471</v>
      </c>
      <c r="D131" s="113"/>
      <c r="E131" s="96"/>
      <c r="F131" s="97">
        <v>25</v>
      </c>
      <c r="K131"/>
      <c r="L131" s="91"/>
      <c r="M131"/>
      <c r="N131"/>
    </row>
    <row r="132" spans="2:14" ht="12" customHeight="1" outlineLevel="1" x14ac:dyDescent="0.2">
      <c r="B132" s="547"/>
      <c r="C132" s="113" t="s">
        <v>471</v>
      </c>
      <c r="D132" s="113"/>
      <c r="E132" s="96"/>
      <c r="F132" s="97">
        <v>36</v>
      </c>
      <c r="K132"/>
      <c r="L132" s="91"/>
      <c r="M132"/>
      <c r="N132"/>
    </row>
    <row r="133" spans="2:14" ht="12" customHeight="1" outlineLevel="1" x14ac:dyDescent="0.2">
      <c r="B133" s="547"/>
      <c r="C133" s="113" t="s">
        <v>503</v>
      </c>
      <c r="D133" s="113"/>
      <c r="E133" s="96"/>
      <c r="F133" s="97">
        <v>59</v>
      </c>
      <c r="K133"/>
      <c r="L133" s="91"/>
      <c r="M133"/>
      <c r="N133"/>
    </row>
    <row r="134" spans="2:14" ht="12" customHeight="1" outlineLevel="1" x14ac:dyDescent="0.2">
      <c r="B134" s="547"/>
      <c r="C134" s="113" t="s">
        <v>504</v>
      </c>
      <c r="D134" s="113"/>
      <c r="E134" s="96"/>
      <c r="F134" s="97">
        <v>25</v>
      </c>
      <c r="K134"/>
      <c r="L134" s="91"/>
      <c r="M134"/>
      <c r="N134"/>
    </row>
    <row r="135" spans="2:14" ht="12" customHeight="1" outlineLevel="1" x14ac:dyDescent="0.2">
      <c r="B135" s="547"/>
      <c r="C135" s="113" t="s">
        <v>505</v>
      </c>
      <c r="D135" s="113"/>
      <c r="E135" s="96"/>
      <c r="F135" s="97">
        <v>90</v>
      </c>
      <c r="K135"/>
      <c r="L135" s="91"/>
      <c r="M135"/>
      <c r="N135"/>
    </row>
    <row r="136" spans="2:14" ht="12" customHeight="1" outlineLevel="1" x14ac:dyDescent="0.2">
      <c r="B136" s="548"/>
      <c r="C136" s="113"/>
      <c r="D136" s="113"/>
      <c r="E136" s="96"/>
      <c r="F136" s="97"/>
      <c r="K136"/>
      <c r="L136" s="91"/>
      <c r="M136"/>
      <c r="N136"/>
    </row>
    <row r="137" spans="2:14" ht="12" customHeight="1" outlineLevel="1" x14ac:dyDescent="0.2">
      <c r="B137" s="549" t="s">
        <v>197</v>
      </c>
      <c r="C137" s="95" t="s">
        <v>474</v>
      </c>
      <c r="D137" s="95"/>
      <c r="E137" s="96"/>
      <c r="F137" s="97">
        <v>26</v>
      </c>
      <c r="K137"/>
      <c r="L137" s="91"/>
      <c r="M137"/>
      <c r="N137"/>
    </row>
    <row r="138" spans="2:14" ht="12" customHeight="1" outlineLevel="1" x14ac:dyDescent="0.2">
      <c r="B138" s="547"/>
      <c r="C138" s="113" t="s">
        <v>502</v>
      </c>
      <c r="D138" s="113"/>
      <c r="E138" s="96"/>
      <c r="F138" s="97">
        <v>28</v>
      </c>
      <c r="K138"/>
      <c r="L138" s="91"/>
      <c r="M138"/>
      <c r="N138"/>
    </row>
    <row r="139" spans="2:14" ht="12" customHeight="1" outlineLevel="1" x14ac:dyDescent="0.2">
      <c r="B139" s="547"/>
      <c r="C139" s="95"/>
      <c r="D139" s="95"/>
      <c r="E139" s="96"/>
      <c r="F139" s="97"/>
      <c r="K139"/>
      <c r="L139" s="91"/>
      <c r="M139"/>
      <c r="N139"/>
    </row>
    <row r="140" spans="2:14" ht="12" customHeight="1" outlineLevel="1" x14ac:dyDescent="0.2">
      <c r="B140" s="547"/>
      <c r="C140" s="95"/>
      <c r="D140" s="95"/>
      <c r="E140" s="96"/>
      <c r="F140" s="97"/>
      <c r="L140"/>
    </row>
    <row r="141" spans="2:14" ht="12" customHeight="1" outlineLevel="1" x14ac:dyDescent="0.2">
      <c r="B141" s="547"/>
      <c r="C141" s="113"/>
      <c r="D141" s="113"/>
      <c r="E141" s="96"/>
      <c r="F141" s="97"/>
      <c r="L141"/>
    </row>
    <row r="142" spans="2:14" ht="12" customHeight="1" outlineLevel="1" x14ac:dyDescent="0.2">
      <c r="B142" s="547"/>
      <c r="C142" s="113"/>
      <c r="D142" s="113"/>
      <c r="E142" s="96"/>
      <c r="F142" s="97"/>
      <c r="L142"/>
    </row>
    <row r="143" spans="2:14" ht="12" customHeight="1" outlineLevel="1" x14ac:dyDescent="0.2">
      <c r="B143" s="547"/>
      <c r="C143" s="113"/>
      <c r="D143" s="113"/>
      <c r="E143" s="96"/>
      <c r="F143" s="97"/>
      <c r="L143"/>
    </row>
    <row r="144" spans="2:14" ht="12" customHeight="1" outlineLevel="1" x14ac:dyDescent="0.2">
      <c r="B144" s="547"/>
      <c r="C144" s="122"/>
      <c r="D144" s="123"/>
      <c r="E144" s="95"/>
      <c r="F144" s="121"/>
      <c r="L144"/>
    </row>
    <row r="145" spans="2:12" ht="12" customHeight="1" outlineLevel="1" x14ac:dyDescent="0.2">
      <c r="B145" s="548"/>
      <c r="C145" s="122"/>
      <c r="D145" s="123"/>
      <c r="E145" s="95"/>
      <c r="F145" s="121"/>
      <c r="L145"/>
    </row>
    <row r="146" spans="2:12" ht="12" customHeight="1" outlineLevel="1" x14ac:dyDescent="0.2">
      <c r="B146" s="124"/>
      <c r="C146" s="122" t="s">
        <v>475</v>
      </c>
      <c r="D146" s="123"/>
      <c r="E146" s="95"/>
      <c r="F146" s="121">
        <f>191+12</f>
        <v>203</v>
      </c>
      <c r="L146"/>
    </row>
    <row r="147" spans="2:12" ht="12" customHeight="1" outlineLevel="1" x14ac:dyDescent="0.2">
      <c r="B147" s="124"/>
      <c r="C147" s="122"/>
      <c r="D147" s="123"/>
      <c r="E147" s="95"/>
      <c r="F147" s="121"/>
    </row>
    <row r="148" spans="2:12" ht="12" customHeight="1" outlineLevel="1" x14ac:dyDescent="0.2">
      <c r="B148" s="125"/>
      <c r="C148" s="122"/>
      <c r="D148" s="123"/>
      <c r="E148" s="95"/>
      <c r="F148" s="121"/>
    </row>
    <row r="149" spans="2:12" ht="12" customHeight="1" outlineLevel="1" x14ac:dyDescent="0.2">
      <c r="B149" s="49"/>
      <c r="C149" s="550" t="s">
        <v>168</v>
      </c>
      <c r="D149" s="550"/>
      <c r="E149" s="550"/>
      <c r="F149" s="126">
        <f>SUM(F111:F147)</f>
        <v>668</v>
      </c>
    </row>
    <row r="150" spans="2:12" ht="12" customHeight="1" x14ac:dyDescent="0.2">
      <c r="B150" s="124"/>
      <c r="C150" s="122"/>
      <c r="D150" s="123"/>
      <c r="E150" s="123"/>
      <c r="F150" s="127"/>
      <c r="G150" s="128"/>
    </row>
    <row r="151" spans="2:12" ht="12" customHeight="1" x14ac:dyDescent="0.2"/>
    <row r="152" spans="2:12" ht="12" customHeight="1" x14ac:dyDescent="0.2"/>
    <row r="153" spans="2:12" ht="12" hidden="1" customHeight="1" x14ac:dyDescent="0.2"/>
    <row r="154" spans="2:12" ht="12" hidden="1" customHeight="1" x14ac:dyDescent="0.2"/>
    <row r="155" spans="2:12" ht="12" hidden="1" customHeight="1" x14ac:dyDescent="0.2"/>
    <row r="156" spans="2:12" ht="12" hidden="1" customHeight="1" x14ac:dyDescent="0.2"/>
    <row r="157" spans="2:12" ht="12" hidden="1" customHeight="1" x14ac:dyDescent="0.2"/>
    <row r="158" spans="2:12" ht="12" hidden="1" customHeight="1" x14ac:dyDescent="0.2"/>
    <row r="159" spans="2:12" ht="12" hidden="1" customHeight="1" x14ac:dyDescent="0.2"/>
    <row r="160" spans="2:12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</sheetData>
  <mergeCells count="157">
    <mergeCell ref="H21:N21"/>
    <mergeCell ref="O21:U21"/>
    <mergeCell ref="H22:N22"/>
    <mergeCell ref="O22:U22"/>
    <mergeCell ref="B21:D25"/>
    <mergeCell ref="E22:G22"/>
    <mergeCell ref="E23:G23"/>
    <mergeCell ref="H23:U23"/>
    <mergeCell ref="E24:G24"/>
    <mergeCell ref="H24:U24"/>
    <mergeCell ref="E25:G25"/>
    <mergeCell ref="H25:U25"/>
    <mergeCell ref="B79:U79"/>
    <mergeCell ref="C81:E81"/>
    <mergeCell ref="B68:U68"/>
    <mergeCell ref="B69:C76"/>
    <mergeCell ref="E69:U69"/>
    <mergeCell ref="E70:U70"/>
    <mergeCell ref="E71:U71"/>
    <mergeCell ref="D72:U72"/>
    <mergeCell ref="E73:K73"/>
    <mergeCell ref="L73:N73"/>
    <mergeCell ref="O73:Q73"/>
    <mergeCell ref="R73:U73"/>
    <mergeCell ref="E74:K74"/>
    <mergeCell ref="L74:N74"/>
    <mergeCell ref="O74:Q74"/>
    <mergeCell ref="R74:U74"/>
    <mergeCell ref="E76:K76"/>
    <mergeCell ref="L76:N76"/>
    <mergeCell ref="O76:Q76"/>
    <mergeCell ref="R76:U76"/>
    <mergeCell ref="R64:U64"/>
    <mergeCell ref="E65:K65"/>
    <mergeCell ref="L65:N65"/>
    <mergeCell ref="O65:Q65"/>
    <mergeCell ref="R65:U65"/>
    <mergeCell ref="E67:K67"/>
    <mergeCell ref="L67:N67"/>
    <mergeCell ref="O67:Q67"/>
    <mergeCell ref="E57:K57"/>
    <mergeCell ref="L57:N57"/>
    <mergeCell ref="O57:Q57"/>
    <mergeCell ref="R57:U57"/>
    <mergeCell ref="B59:U59"/>
    <mergeCell ref="R67:U67"/>
    <mergeCell ref="B60:C67"/>
    <mergeCell ref="E60:U60"/>
    <mergeCell ref="E61:U61"/>
    <mergeCell ref="E62:U62"/>
    <mergeCell ref="D63:U63"/>
    <mergeCell ref="E64:K64"/>
    <mergeCell ref="L64:N64"/>
    <mergeCell ref="O64:Q64"/>
    <mergeCell ref="B49:U49"/>
    <mergeCell ref="B50:C57"/>
    <mergeCell ref="E50:U50"/>
    <mergeCell ref="E51:U51"/>
    <mergeCell ref="E52:U52"/>
    <mergeCell ref="D53:U53"/>
    <mergeCell ref="E54:K54"/>
    <mergeCell ref="L54:N54"/>
    <mergeCell ref="O54:Q54"/>
    <mergeCell ref="R54:U54"/>
    <mergeCell ref="E55:K55"/>
    <mergeCell ref="L55:N55"/>
    <mergeCell ref="O55:Q55"/>
    <mergeCell ref="R55:U55"/>
    <mergeCell ref="B38:U38"/>
    <mergeCell ref="B39:U39"/>
    <mergeCell ref="B40:U40"/>
    <mergeCell ref="B41:C48"/>
    <mergeCell ref="E41:U41"/>
    <mergeCell ref="E42:U42"/>
    <mergeCell ref="E43:U43"/>
    <mergeCell ref="D44:U44"/>
    <mergeCell ref="E45:K45"/>
    <mergeCell ref="L45:N45"/>
    <mergeCell ref="O45:Q45"/>
    <mergeCell ref="R45:U45"/>
    <mergeCell ref="E46:K46"/>
    <mergeCell ref="L46:N46"/>
    <mergeCell ref="O46:Q46"/>
    <mergeCell ref="R46:U46"/>
    <mergeCell ref="E48:K48"/>
    <mergeCell ref="L48:N48"/>
    <mergeCell ref="O48:Q48"/>
    <mergeCell ref="R48:U48"/>
    <mergeCell ref="E47:K47"/>
    <mergeCell ref="L47:N47"/>
    <mergeCell ref="O47:Q47"/>
    <mergeCell ref="R47:U47"/>
    <mergeCell ref="B10:D10"/>
    <mergeCell ref="E10:U10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B13:D13"/>
    <mergeCell ref="E13:U13"/>
    <mergeCell ref="B14:D14"/>
    <mergeCell ref="E14:U14"/>
    <mergeCell ref="B15:D15"/>
    <mergeCell ref="E15:U15"/>
    <mergeCell ref="B16:D16"/>
    <mergeCell ref="E16:U16"/>
    <mergeCell ref="B33:G33"/>
    <mergeCell ref="B36:G36"/>
    <mergeCell ref="B34:G34"/>
    <mergeCell ref="H36:N36"/>
    <mergeCell ref="B31:G31"/>
    <mergeCell ref="B32:G32"/>
    <mergeCell ref="B17:D17"/>
    <mergeCell ref="E17:U17"/>
    <mergeCell ref="B18:D18"/>
    <mergeCell ref="E18:U18"/>
    <mergeCell ref="B19:D19"/>
    <mergeCell ref="E19:U19"/>
    <mergeCell ref="B20:D20"/>
    <mergeCell ref="E20:U20"/>
    <mergeCell ref="B28:B30"/>
    <mergeCell ref="C28:G30"/>
    <mergeCell ref="H28:U28"/>
    <mergeCell ref="B27:U27"/>
    <mergeCell ref="H29:N29"/>
    <mergeCell ref="H30:J30"/>
    <mergeCell ref="K30:N30"/>
    <mergeCell ref="O29:U29"/>
    <mergeCell ref="O30:Q30"/>
    <mergeCell ref="O36:U36"/>
    <mergeCell ref="B108:U108"/>
    <mergeCell ref="C110:E110"/>
    <mergeCell ref="B111:B125"/>
    <mergeCell ref="B126:B136"/>
    <mergeCell ref="B137:B145"/>
    <mergeCell ref="C149:E149"/>
    <mergeCell ref="B82:B92"/>
    <mergeCell ref="B93:B101"/>
    <mergeCell ref="C105:E105"/>
    <mergeCell ref="H34:N34"/>
    <mergeCell ref="O34:U34"/>
    <mergeCell ref="R30:U30"/>
    <mergeCell ref="H31:J31"/>
    <mergeCell ref="K31:N31"/>
    <mergeCell ref="H33:J33"/>
    <mergeCell ref="K33:N33"/>
    <mergeCell ref="O31:Q31"/>
    <mergeCell ref="R31:U31"/>
    <mergeCell ref="O33:Q33"/>
    <mergeCell ref="R33:U33"/>
    <mergeCell ref="H32:N32"/>
    <mergeCell ref="O32:U32"/>
  </mergeCells>
  <conditionalFormatting sqref="E11">
    <cfRule type="expression" priority="13" stopIfTrue="1">
      <formula>#REF!=""</formula>
    </cfRule>
    <cfRule type="expression" dxfId="137" priority="14" stopIfTrue="1">
      <formula>E11&lt;&gt;""</formula>
    </cfRule>
    <cfRule type="expression" dxfId="136" priority="15" stopIfTrue="1">
      <formula>#REF!&lt;&gt;""</formula>
    </cfRule>
  </conditionalFormatting>
  <conditionalFormatting sqref="E13 E15 E19">
    <cfRule type="expression" priority="10" stopIfTrue="1">
      <formula>#REF!=""</formula>
    </cfRule>
    <cfRule type="expression" dxfId="135" priority="11" stopIfTrue="1">
      <formula>E13&lt;&gt;""</formula>
    </cfRule>
    <cfRule type="expression" dxfId="134" priority="12" stopIfTrue="1">
      <formula>#REF!&lt;&gt;""</formula>
    </cfRule>
  </conditionalFormatting>
  <conditionalFormatting sqref="E17">
    <cfRule type="expression" priority="1" stopIfTrue="1">
      <formula>#REF!=""</formula>
    </cfRule>
    <cfRule type="expression" dxfId="133" priority="2" stopIfTrue="1">
      <formula>E17&lt;&gt;""</formula>
    </cfRule>
    <cfRule type="expression" dxfId="132" priority="3" stopIfTrue="1">
      <formula>#REF!&lt;&gt;""</formula>
    </cfRule>
  </conditionalFormatting>
  <dataValidations disablePrompts="1" count="1">
    <dataValidation type="list" allowBlank="1" showInputMessage="1" showErrorMessage="1" sqref="D982979:D983005 D917443:D917469 D851907:D851933 D786371:D786397 D720835:D720861 D655299:D655325 D589763:D589789 D524227:D524253 D458691:D458717 D393155:D393181 D327619:D327645 D262083:D262109 D196547:D196573 D131011:D131037 D65475:D65501" xr:uid="{00000000-0002-0000-09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R3&amp;C&amp;"Calibri,Regular"&amp;7 &amp;K01+04513/03/2019&amp;R&amp;"Calibri,Regular"&amp;7&amp;K01+045Página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V306"/>
  <sheetViews>
    <sheetView showGridLines="0" showRuler="0" zoomScale="130" zoomScaleNormal="130" zoomScaleSheetLayoutView="100" zoomScalePageLayoutView="130" workbookViewId="0">
      <selection activeCell="B7" sqref="B7:B8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6" width="9.28515625" style="9" customWidth="1"/>
    <col min="7" max="7" width="8.140625" style="9" customWidth="1"/>
    <col min="8" max="21" width="5.5703125" style="9" customWidth="1"/>
    <col min="22" max="22" width="3.5703125" style="9" customWidth="1"/>
    <col min="23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365" t="s">
        <v>13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</row>
    <row r="7" spans="2:21" s="15" customFormat="1" ht="11.25" customHeight="1" x14ac:dyDescent="0.2">
      <c r="B7" s="370" t="s">
        <v>32</v>
      </c>
      <c r="C7" s="372" t="s">
        <v>97</v>
      </c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4"/>
    </row>
    <row r="8" spans="2:21" s="16" customFormat="1" ht="11.25" customHeight="1" x14ac:dyDescent="0.2">
      <c r="B8" s="371"/>
      <c r="C8" s="375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215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215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92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98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251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93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368" t="s">
        <v>249</v>
      </c>
      <c r="F16" s="369" t="s">
        <v>82</v>
      </c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</row>
    <row r="17" spans="2:21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526" t="s">
        <v>75</v>
      </c>
      <c r="C18" s="527"/>
      <c r="D18" s="528"/>
      <c r="E18" s="529" t="s">
        <v>312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21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21" s="16" customFormat="1" ht="52.5" customHeight="1" x14ac:dyDescent="0.2">
      <c r="B20" s="526" t="s">
        <v>77</v>
      </c>
      <c r="C20" s="527"/>
      <c r="D20" s="528"/>
      <c r="E20" s="532" t="s">
        <v>216</v>
      </c>
      <c r="F20" s="530" t="s">
        <v>86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21" s="16" customFormat="1" ht="39" customHeight="1" x14ac:dyDescent="0.2">
      <c r="B21" s="468" t="s">
        <v>398</v>
      </c>
      <c r="C21" s="469"/>
      <c r="D21" s="470"/>
      <c r="E21" s="199"/>
      <c r="F21" s="197"/>
      <c r="G21" s="198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201.75" customHeight="1" x14ac:dyDescent="0.2">
      <c r="B22" s="471"/>
      <c r="C22" s="472"/>
      <c r="D22" s="473"/>
      <c r="E22" s="400" t="s">
        <v>524</v>
      </c>
      <c r="F22" s="401"/>
      <c r="G22" s="402"/>
      <c r="H22" s="465" t="s">
        <v>410</v>
      </c>
      <c r="I22" s="466"/>
      <c r="J22" s="466"/>
      <c r="K22" s="466"/>
      <c r="L22" s="466"/>
      <c r="M22" s="466"/>
      <c r="N22" s="466"/>
      <c r="O22" s="534" t="s">
        <v>522</v>
      </c>
      <c r="P22" s="466"/>
      <c r="Q22" s="466"/>
      <c r="R22" s="466"/>
      <c r="S22" s="466"/>
      <c r="T22" s="466"/>
      <c r="U22" s="467"/>
    </row>
    <row r="23" spans="2:21" s="16" customFormat="1" ht="31.5" customHeight="1" x14ac:dyDescent="0.2">
      <c r="B23" s="471"/>
      <c r="C23" s="472"/>
      <c r="D23" s="473"/>
      <c r="E23" s="400" t="s">
        <v>400</v>
      </c>
      <c r="F23" s="401"/>
      <c r="G23" s="402"/>
      <c r="H23" s="531" t="s">
        <v>409</v>
      </c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5"/>
    </row>
    <row r="24" spans="2:21" s="16" customFormat="1" ht="16.5" customHeight="1" x14ac:dyDescent="0.2">
      <c r="B24" s="471"/>
      <c r="C24" s="472"/>
      <c r="D24" s="473"/>
      <c r="E24" s="400" t="s">
        <v>401</v>
      </c>
      <c r="F24" s="401"/>
      <c r="G24" s="402"/>
      <c r="H24" s="403" t="s">
        <v>442</v>
      </c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4"/>
    </row>
    <row r="25" spans="2:21" s="16" customFormat="1" ht="16.5" customHeight="1" x14ac:dyDescent="0.2">
      <c r="B25" s="474"/>
      <c r="C25" s="475"/>
      <c r="D25" s="476"/>
      <c r="E25" s="400" t="s">
        <v>402</v>
      </c>
      <c r="F25" s="401"/>
      <c r="G25" s="402"/>
      <c r="H25" s="403" t="s">
        <v>403</v>
      </c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4"/>
    </row>
    <row r="26" spans="2:21" ht="12" customHeight="1" x14ac:dyDescent="0.2"/>
    <row r="27" spans="2:21" s="15" customFormat="1" ht="20.25" customHeight="1" x14ac:dyDescent="0.2">
      <c r="B27" s="365" t="s">
        <v>177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</row>
    <row r="28" spans="2:21" ht="12" customHeight="1" x14ac:dyDescent="0.2">
      <c r="B28" s="389" t="str">
        <f>B7</f>
        <v>O5</v>
      </c>
      <c r="C28" s="390" t="str">
        <f>E10</f>
        <v>Avaliação das partes interessadas sobre os estudos, pesquisas e pareceres desenvolvidos / disseminados pela OCB-GO</v>
      </c>
      <c r="D28" s="390"/>
      <c r="E28" s="390"/>
      <c r="F28" s="390"/>
      <c r="G28" s="390"/>
      <c r="H28" s="388" t="s">
        <v>66</v>
      </c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</row>
    <row r="29" spans="2:21" ht="12" customHeight="1" x14ac:dyDescent="0.2">
      <c r="B29" s="389"/>
      <c r="C29" s="390"/>
      <c r="D29" s="390"/>
      <c r="E29" s="390"/>
      <c r="F29" s="390"/>
      <c r="G29" s="390"/>
      <c r="H29" s="485">
        <v>2018</v>
      </c>
      <c r="I29" s="486"/>
      <c r="J29" s="486"/>
      <c r="K29" s="486"/>
      <c r="L29" s="486"/>
      <c r="M29" s="486"/>
      <c r="N29" s="489"/>
      <c r="O29" s="485">
        <v>2019</v>
      </c>
      <c r="P29" s="486"/>
      <c r="Q29" s="486"/>
      <c r="R29" s="486"/>
      <c r="S29" s="486"/>
      <c r="T29" s="486"/>
      <c r="U29" s="489"/>
    </row>
    <row r="30" spans="2:21" ht="12" customHeight="1" x14ac:dyDescent="0.2">
      <c r="B30" s="389"/>
      <c r="C30" s="390"/>
      <c r="D30" s="390"/>
      <c r="E30" s="390"/>
      <c r="F30" s="390"/>
      <c r="G30" s="390"/>
      <c r="H30" s="557"/>
      <c r="I30" s="558"/>
      <c r="J30" s="558"/>
      <c r="K30" s="558"/>
      <c r="L30" s="558"/>
      <c r="M30" s="558"/>
      <c r="N30" s="559"/>
      <c r="O30" s="557"/>
      <c r="P30" s="558"/>
      <c r="Q30" s="558"/>
      <c r="R30" s="558"/>
      <c r="S30" s="558"/>
      <c r="T30" s="558"/>
      <c r="U30" s="559"/>
    </row>
    <row r="31" spans="2:21" ht="22.5" customHeight="1" x14ac:dyDescent="0.2">
      <c r="B31" s="518" t="s">
        <v>162</v>
      </c>
      <c r="C31" s="519"/>
      <c r="D31" s="519"/>
      <c r="E31" s="519"/>
      <c r="F31" s="519"/>
      <c r="G31" s="519"/>
      <c r="H31" s="494">
        <v>7.8</v>
      </c>
      <c r="I31" s="495"/>
      <c r="J31" s="495"/>
      <c r="K31" s="495"/>
      <c r="L31" s="495"/>
      <c r="M31" s="495"/>
      <c r="N31" s="495"/>
      <c r="O31" s="556">
        <v>8</v>
      </c>
      <c r="P31" s="495"/>
      <c r="Q31" s="495"/>
      <c r="R31" s="495"/>
      <c r="S31" s="495"/>
      <c r="T31" s="495"/>
      <c r="U31" s="560"/>
    </row>
    <row r="32" spans="2:21" ht="22.5" customHeight="1" x14ac:dyDescent="0.2">
      <c r="B32" s="520" t="s">
        <v>161</v>
      </c>
      <c r="C32" s="521"/>
      <c r="D32" s="521"/>
      <c r="E32" s="521"/>
      <c r="F32" s="521"/>
      <c r="G32" s="521"/>
      <c r="H32" s="494">
        <v>9.1</v>
      </c>
      <c r="I32" s="495"/>
      <c r="J32" s="495"/>
      <c r="K32" s="495"/>
      <c r="L32" s="495"/>
      <c r="M32" s="495"/>
      <c r="N32" s="495"/>
      <c r="O32" s="556">
        <f>H105</f>
        <v>8.5708683473389353</v>
      </c>
      <c r="P32" s="495"/>
      <c r="Q32" s="495"/>
      <c r="R32" s="495"/>
      <c r="S32" s="495"/>
      <c r="T32" s="495"/>
      <c r="U32" s="495"/>
    </row>
    <row r="33" spans="2:21" s="42" customFormat="1" ht="3.75" customHeight="1" x14ac:dyDescent="0.2">
      <c r="B33" s="45"/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2:21" ht="16.5" customHeight="1" x14ac:dyDescent="0.2">
      <c r="B34" s="522" t="s">
        <v>163</v>
      </c>
      <c r="C34" s="523"/>
      <c r="D34" s="523"/>
      <c r="E34" s="523"/>
      <c r="F34" s="523"/>
      <c r="G34" s="523"/>
      <c r="H34" s="496">
        <f>IF(H32=0,"",H32/H31)</f>
        <v>1.1666666666666667</v>
      </c>
      <c r="I34" s="497"/>
      <c r="J34" s="497"/>
      <c r="K34" s="497"/>
      <c r="L34" s="497"/>
      <c r="M34" s="497"/>
      <c r="N34" s="498"/>
      <c r="O34" s="496">
        <f>IF(O32=0,"",O32/O31)</f>
        <v>1.0713585434173669</v>
      </c>
      <c r="P34" s="497"/>
      <c r="Q34" s="497"/>
      <c r="R34" s="497"/>
      <c r="S34" s="497"/>
      <c r="T34" s="497"/>
      <c r="U34" s="498"/>
    </row>
    <row r="35" spans="2:21" ht="12" customHeight="1" x14ac:dyDescent="0.2"/>
    <row r="36" spans="2:21" s="15" customFormat="1" ht="20.25" customHeight="1" x14ac:dyDescent="0.2">
      <c r="B36" s="365" t="s">
        <v>176</v>
      </c>
      <c r="C36" s="365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</row>
    <row r="37" spans="2:21" s="52" customFormat="1" ht="12.75" x14ac:dyDescent="0.2"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</row>
    <row r="38" spans="2:21" ht="18.75" customHeight="1" x14ac:dyDescent="0.2">
      <c r="B38" s="442">
        <v>2018</v>
      </c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</row>
    <row r="39" spans="2:21" ht="14.25" hidden="1" customHeight="1" outlineLevel="1" x14ac:dyDescent="0.2">
      <c r="B39" s="409" t="s">
        <v>93</v>
      </c>
      <c r="C39" s="410"/>
      <c r="D39" s="53" t="s">
        <v>179</v>
      </c>
      <c r="E39" s="533">
        <f>H31</f>
        <v>7.8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6"/>
    </row>
    <row r="40" spans="2:21" s="15" customFormat="1" ht="14.25" hidden="1" customHeight="1" outlineLevel="1" x14ac:dyDescent="0.2">
      <c r="B40" s="411"/>
      <c r="C40" s="412"/>
      <c r="D40" s="54" t="s">
        <v>180</v>
      </c>
      <c r="E40" s="533">
        <f>H32</f>
        <v>9.1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6"/>
    </row>
    <row r="41" spans="2:21" hidden="1" outlineLevel="1" x14ac:dyDescent="0.2">
      <c r="B41" s="411"/>
      <c r="C41" s="412"/>
      <c r="D41" s="54" t="s">
        <v>181</v>
      </c>
      <c r="E41" s="417" t="s">
        <v>363</v>
      </c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8"/>
    </row>
    <row r="42" spans="2:21" hidden="1" outlineLevel="1" x14ac:dyDescent="0.2">
      <c r="B42" s="411"/>
      <c r="C42" s="412"/>
      <c r="D42" s="419" t="s">
        <v>182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20"/>
    </row>
    <row r="43" spans="2:21" ht="12" hidden="1" customHeight="1" outlineLevel="1" x14ac:dyDescent="0.2">
      <c r="B43" s="411"/>
      <c r="C43" s="412"/>
      <c r="D43" s="55" t="s">
        <v>183</v>
      </c>
      <c r="E43" s="421" t="s">
        <v>184</v>
      </c>
      <c r="F43" s="421"/>
      <c r="G43" s="421"/>
      <c r="H43" s="421"/>
      <c r="I43" s="421"/>
      <c r="J43" s="421"/>
      <c r="K43" s="421"/>
      <c r="L43" s="421" t="s">
        <v>0</v>
      </c>
      <c r="M43" s="421"/>
      <c r="N43" s="421"/>
      <c r="O43" s="421" t="s">
        <v>185</v>
      </c>
      <c r="P43" s="421"/>
      <c r="Q43" s="421"/>
      <c r="R43" s="421" t="s">
        <v>186</v>
      </c>
      <c r="S43" s="421"/>
      <c r="T43" s="421"/>
      <c r="U43" s="421"/>
    </row>
    <row r="44" spans="2:21" hidden="1" outlineLevel="1" x14ac:dyDescent="0.2">
      <c r="B44" s="411"/>
      <c r="C44" s="412"/>
      <c r="D44" s="56"/>
      <c r="E44" s="406"/>
      <c r="F44" s="407"/>
      <c r="G44" s="407"/>
      <c r="H44" s="407"/>
      <c r="I44" s="407"/>
      <c r="J44" s="407"/>
      <c r="K44" s="408"/>
      <c r="L44" s="406"/>
      <c r="M44" s="407"/>
      <c r="N44" s="408"/>
      <c r="O44" s="406"/>
      <c r="P44" s="407"/>
      <c r="Q44" s="408"/>
      <c r="R44" s="406"/>
      <c r="S44" s="407"/>
      <c r="T44" s="407"/>
      <c r="U44" s="408"/>
    </row>
    <row r="45" spans="2:21" hidden="1" outlineLevel="1" x14ac:dyDescent="0.2">
      <c r="B45" s="411"/>
      <c r="C45" s="412"/>
      <c r="D45" s="56"/>
      <c r="E45" s="57"/>
      <c r="F45" s="51"/>
      <c r="G45" s="51"/>
      <c r="H45" s="51"/>
      <c r="I45" s="51"/>
      <c r="J45" s="51"/>
      <c r="K45" s="58"/>
      <c r="L45" s="57"/>
      <c r="M45" s="51"/>
      <c r="N45" s="58"/>
      <c r="O45" s="57"/>
      <c r="P45" s="51"/>
      <c r="Q45" s="58"/>
      <c r="R45" s="57"/>
      <c r="S45" s="51"/>
      <c r="T45" s="51"/>
      <c r="U45" s="58"/>
    </row>
    <row r="46" spans="2:21" s="15" customFormat="1" ht="11.25" hidden="1" outlineLevel="1" x14ac:dyDescent="0.2">
      <c r="B46" s="413"/>
      <c r="C46" s="414"/>
      <c r="D46" s="56"/>
      <c r="E46" s="406"/>
      <c r="F46" s="407"/>
      <c r="G46" s="407"/>
      <c r="H46" s="407"/>
      <c r="I46" s="407"/>
      <c r="J46" s="407"/>
      <c r="K46" s="408"/>
      <c r="L46" s="406"/>
      <c r="M46" s="407"/>
      <c r="N46" s="408"/>
      <c r="O46" s="406"/>
      <c r="P46" s="407"/>
      <c r="Q46" s="408"/>
      <c r="R46" s="406"/>
      <c r="S46" s="407"/>
      <c r="T46" s="407"/>
      <c r="U46" s="408"/>
    </row>
    <row r="47" spans="2:21" collapsed="1" x14ac:dyDescent="0.2"/>
    <row r="48" spans="2:21" ht="18.75" customHeight="1" x14ac:dyDescent="0.2">
      <c r="B48" s="442">
        <v>2019</v>
      </c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</row>
    <row r="49" spans="2:21" ht="12" hidden="1" customHeight="1" outlineLevel="1" x14ac:dyDescent="0.2">
      <c r="B49" s="409" t="s">
        <v>93</v>
      </c>
      <c r="C49" s="410"/>
      <c r="D49" s="53" t="s">
        <v>179</v>
      </c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6"/>
    </row>
    <row r="50" spans="2:21" hidden="1" outlineLevel="1" x14ac:dyDescent="0.2">
      <c r="B50" s="411"/>
      <c r="C50" s="412"/>
      <c r="D50" s="54" t="s">
        <v>180</v>
      </c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5"/>
    </row>
    <row r="51" spans="2:21" hidden="1" outlineLevel="1" x14ac:dyDescent="0.2">
      <c r="B51" s="411"/>
      <c r="C51" s="412"/>
      <c r="D51" s="54" t="s">
        <v>181</v>
      </c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5"/>
    </row>
    <row r="52" spans="2:21" hidden="1" outlineLevel="1" x14ac:dyDescent="0.2">
      <c r="B52" s="411"/>
      <c r="C52" s="412"/>
      <c r="D52" s="419" t="s">
        <v>182</v>
      </c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20"/>
    </row>
    <row r="53" spans="2:21" hidden="1" outlineLevel="1" x14ac:dyDescent="0.2">
      <c r="B53" s="411"/>
      <c r="C53" s="412"/>
      <c r="D53" s="55" t="s">
        <v>183</v>
      </c>
      <c r="E53" s="421" t="s">
        <v>184</v>
      </c>
      <c r="F53" s="421"/>
      <c r="G53" s="421"/>
      <c r="H53" s="421"/>
      <c r="I53" s="421"/>
      <c r="J53" s="421"/>
      <c r="K53" s="421"/>
      <c r="L53" s="421" t="s">
        <v>0</v>
      </c>
      <c r="M53" s="421"/>
      <c r="N53" s="421"/>
      <c r="O53" s="421" t="s">
        <v>185</v>
      </c>
      <c r="P53" s="421"/>
      <c r="Q53" s="421"/>
      <c r="R53" s="421" t="s">
        <v>186</v>
      </c>
      <c r="S53" s="421"/>
      <c r="T53" s="421"/>
      <c r="U53" s="421"/>
    </row>
    <row r="54" spans="2:21" hidden="1" outlineLevel="1" x14ac:dyDescent="0.2">
      <c r="B54" s="411"/>
      <c r="C54" s="412"/>
      <c r="D54" s="56"/>
      <c r="E54" s="406"/>
      <c r="F54" s="407"/>
      <c r="G54" s="407"/>
      <c r="H54" s="407"/>
      <c r="I54" s="407"/>
      <c r="J54" s="407"/>
      <c r="K54" s="408"/>
      <c r="L54" s="406"/>
      <c r="M54" s="407"/>
      <c r="N54" s="408"/>
      <c r="O54" s="406"/>
      <c r="P54" s="407"/>
      <c r="Q54" s="408"/>
      <c r="R54" s="406"/>
      <c r="S54" s="407"/>
      <c r="T54" s="407"/>
      <c r="U54" s="408"/>
    </row>
    <row r="55" spans="2:21" hidden="1" outlineLevel="1" x14ac:dyDescent="0.2">
      <c r="B55" s="411"/>
      <c r="C55" s="412"/>
      <c r="D55" s="56"/>
      <c r="E55" s="57"/>
      <c r="F55" s="51"/>
      <c r="G55" s="51"/>
      <c r="H55" s="51"/>
      <c r="I55" s="51"/>
      <c r="J55" s="51"/>
      <c r="K55" s="58"/>
      <c r="L55" s="57"/>
      <c r="M55" s="51"/>
      <c r="N55" s="58"/>
      <c r="O55" s="57"/>
      <c r="P55" s="51"/>
      <c r="Q55" s="58"/>
      <c r="R55" s="57"/>
      <c r="S55" s="51"/>
      <c r="T55" s="51"/>
      <c r="U55" s="58"/>
    </row>
    <row r="56" spans="2:21" hidden="1" outlineLevel="1" x14ac:dyDescent="0.2">
      <c r="B56" s="413"/>
      <c r="C56" s="414"/>
      <c r="D56" s="56"/>
      <c r="E56" s="406"/>
      <c r="F56" s="407"/>
      <c r="G56" s="407"/>
      <c r="H56" s="407"/>
      <c r="I56" s="407"/>
      <c r="J56" s="407"/>
      <c r="K56" s="408"/>
      <c r="L56" s="406"/>
      <c r="M56" s="407"/>
      <c r="N56" s="408"/>
      <c r="O56" s="406"/>
      <c r="P56" s="407"/>
      <c r="Q56" s="408"/>
      <c r="R56" s="406"/>
      <c r="S56" s="407"/>
      <c r="T56" s="407"/>
      <c r="U56" s="408"/>
    </row>
    <row r="57" spans="2:21" collapsed="1" x14ac:dyDescent="0.2"/>
    <row r="58" spans="2:21" x14ac:dyDescent="0.2"/>
    <row r="59" spans="2:21" ht="12" customHeight="1" x14ac:dyDescent="0.2"/>
    <row r="60" spans="2:21" s="15" customFormat="1" ht="20.25" customHeight="1" x14ac:dyDescent="0.2">
      <c r="B60" s="448" t="s">
        <v>313</v>
      </c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</row>
    <row r="61" spans="2:21" ht="12" customHeight="1" outlineLevel="1" x14ac:dyDescent="0.2">
      <c r="I61" s="12"/>
    </row>
    <row r="62" spans="2:21" ht="12" customHeight="1" outlineLevel="1" x14ac:dyDescent="0.2">
      <c r="B62" s="499" t="s">
        <v>118</v>
      </c>
      <c r="C62" s="499"/>
      <c r="D62" s="499"/>
      <c r="E62" s="499"/>
      <c r="F62" s="499"/>
      <c r="G62" s="499"/>
      <c r="H62" s="501" t="s">
        <v>321</v>
      </c>
      <c r="I62" s="501"/>
      <c r="J62" s="501"/>
      <c r="K62" s="501"/>
      <c r="L62"/>
      <c r="M62"/>
      <c r="N62"/>
      <c r="O62"/>
    </row>
    <row r="63" spans="2:21" ht="12" customHeight="1" outlineLevel="1" x14ac:dyDescent="0.2">
      <c r="B63" s="500"/>
      <c r="C63" s="500"/>
      <c r="D63" s="500"/>
      <c r="E63" s="500"/>
      <c r="F63" s="500"/>
      <c r="G63" s="500"/>
      <c r="H63" s="502"/>
      <c r="I63" s="502"/>
      <c r="J63" s="502"/>
      <c r="K63" s="502"/>
      <c r="L63"/>
      <c r="M63"/>
      <c r="N63"/>
      <c r="O63"/>
      <c r="P63" s="129"/>
    </row>
    <row r="64" spans="2:21" ht="12" customHeight="1" outlineLevel="1" x14ac:dyDescent="0.2">
      <c r="B64" s="503" t="s">
        <v>144</v>
      </c>
      <c r="C64" s="504"/>
      <c r="D64" s="504"/>
      <c r="E64" s="504"/>
      <c r="F64" s="504"/>
      <c r="G64" s="505"/>
      <c r="H64" s="509">
        <f>U99</f>
        <v>9.0915079365079343</v>
      </c>
      <c r="I64" s="562"/>
      <c r="J64" s="562"/>
      <c r="K64" s="563"/>
      <c r="L64"/>
      <c r="M64"/>
      <c r="N64"/>
      <c r="O64"/>
    </row>
    <row r="65" spans="2:22" outlineLevel="1" x14ac:dyDescent="0.2">
      <c r="B65" s="506"/>
      <c r="C65" s="507"/>
      <c r="D65" s="507"/>
      <c r="E65" s="507"/>
      <c r="F65" s="507"/>
      <c r="G65" s="508"/>
      <c r="H65" s="564"/>
      <c r="I65" s="565"/>
      <c r="J65" s="565"/>
      <c r="K65" s="566"/>
      <c r="L65"/>
      <c r="M65"/>
      <c r="N65"/>
      <c r="O65"/>
    </row>
    <row r="66" spans="2:22" ht="12" customHeight="1" outlineLevel="1" x14ac:dyDescent="0.2"/>
    <row r="67" spans="2:22" s="16" customFormat="1" ht="34.5" customHeight="1" outlineLevel="1" x14ac:dyDescent="0.2">
      <c r="B67" s="112" t="s">
        <v>119</v>
      </c>
      <c r="C67" s="567" t="s">
        <v>120</v>
      </c>
      <c r="D67" s="567"/>
      <c r="E67" s="388" t="s">
        <v>510</v>
      </c>
      <c r="F67" s="388"/>
      <c r="G67" s="501" t="s">
        <v>511</v>
      </c>
      <c r="H67" s="501"/>
      <c r="I67" s="248" t="s">
        <v>512</v>
      </c>
      <c r="J67" s="250"/>
      <c r="K67" s="485" t="s">
        <v>513</v>
      </c>
      <c r="L67" s="489"/>
      <c r="M67" s="248" t="s">
        <v>514</v>
      </c>
      <c r="N67" s="250"/>
      <c r="O67" s="485" t="s">
        <v>515</v>
      </c>
      <c r="P67" s="489"/>
      <c r="Q67" s="248" t="s">
        <v>516</v>
      </c>
      <c r="R67" s="250"/>
      <c r="S67" s="485" t="s">
        <v>517</v>
      </c>
      <c r="T67" s="489"/>
      <c r="U67" s="256" t="s">
        <v>143</v>
      </c>
      <c r="V67" s="355"/>
    </row>
    <row r="68" spans="2:22" s="16" customFormat="1" ht="11.25" outlineLevel="1" x14ac:dyDescent="0.2">
      <c r="B68" s="99">
        <v>1</v>
      </c>
      <c r="C68" s="555" t="s">
        <v>122</v>
      </c>
      <c r="D68" s="555"/>
      <c r="E68" s="551">
        <v>10</v>
      </c>
      <c r="F68" s="551"/>
      <c r="G68" s="561">
        <v>10</v>
      </c>
      <c r="H68" s="561"/>
      <c r="I68" s="561">
        <v>10</v>
      </c>
      <c r="J68" s="561"/>
      <c r="K68" s="561">
        <v>10</v>
      </c>
      <c r="L68" s="561"/>
      <c r="M68" s="561">
        <v>10</v>
      </c>
      <c r="N68" s="561"/>
      <c r="O68" s="561">
        <v>10</v>
      </c>
      <c r="P68" s="561"/>
      <c r="Q68" s="561">
        <v>10</v>
      </c>
      <c r="R68" s="561"/>
      <c r="S68" s="561">
        <v>10</v>
      </c>
      <c r="T68" s="561"/>
      <c r="U68" s="552">
        <f>AVERAGE(E68:T68)</f>
        <v>10</v>
      </c>
      <c r="V68" s="552"/>
    </row>
    <row r="69" spans="2:22" s="16" customFormat="1" ht="11.25" outlineLevel="1" x14ac:dyDescent="0.2">
      <c r="B69" s="29">
        <v>2</v>
      </c>
      <c r="C69" s="555" t="s">
        <v>132</v>
      </c>
      <c r="D69" s="555"/>
      <c r="E69" s="568" t="s">
        <v>305</v>
      </c>
      <c r="F69" s="568"/>
      <c r="G69" s="551" t="s">
        <v>305</v>
      </c>
      <c r="H69" s="551"/>
      <c r="I69" s="551">
        <v>8</v>
      </c>
      <c r="J69" s="551"/>
      <c r="K69" s="551">
        <v>8</v>
      </c>
      <c r="L69" s="551"/>
      <c r="M69" s="551" t="s">
        <v>305</v>
      </c>
      <c r="N69" s="551"/>
      <c r="O69" s="551" t="s">
        <v>305</v>
      </c>
      <c r="P69" s="551"/>
      <c r="Q69" s="551">
        <v>9</v>
      </c>
      <c r="R69" s="551"/>
      <c r="S69" s="551">
        <v>8</v>
      </c>
      <c r="T69" s="551"/>
      <c r="U69" s="552">
        <f t="shared" ref="U69:U98" si="0">AVERAGE(E69:T69)</f>
        <v>8.25</v>
      </c>
      <c r="V69" s="552"/>
    </row>
    <row r="70" spans="2:22" s="16" customFormat="1" ht="11.25" outlineLevel="1" x14ac:dyDescent="0.2">
      <c r="B70" s="29">
        <v>3</v>
      </c>
      <c r="C70" s="555" t="s">
        <v>134</v>
      </c>
      <c r="D70" s="555"/>
      <c r="E70" s="568">
        <v>8</v>
      </c>
      <c r="F70" s="568"/>
      <c r="G70" s="551" t="s">
        <v>305</v>
      </c>
      <c r="H70" s="551"/>
      <c r="I70" s="551">
        <v>5</v>
      </c>
      <c r="J70" s="551"/>
      <c r="K70" s="551" t="s">
        <v>305</v>
      </c>
      <c r="L70" s="551"/>
      <c r="M70" s="551" t="s">
        <v>305</v>
      </c>
      <c r="N70" s="551"/>
      <c r="O70" s="551" t="s">
        <v>305</v>
      </c>
      <c r="P70" s="551"/>
      <c r="Q70" s="551">
        <v>8</v>
      </c>
      <c r="R70" s="551"/>
      <c r="S70" s="551">
        <v>8</v>
      </c>
      <c r="T70" s="551"/>
      <c r="U70" s="552">
        <f t="shared" si="0"/>
        <v>7.25</v>
      </c>
      <c r="V70" s="552"/>
    </row>
    <row r="71" spans="2:22" s="16" customFormat="1" ht="11.25" outlineLevel="1" x14ac:dyDescent="0.2">
      <c r="B71" s="29">
        <v>4</v>
      </c>
      <c r="C71" s="555" t="s">
        <v>135</v>
      </c>
      <c r="D71" s="555"/>
      <c r="E71" s="568">
        <v>9</v>
      </c>
      <c r="F71" s="568"/>
      <c r="G71" s="551">
        <v>9</v>
      </c>
      <c r="H71" s="551"/>
      <c r="I71" s="551">
        <v>10</v>
      </c>
      <c r="J71" s="551"/>
      <c r="K71" s="551">
        <v>9</v>
      </c>
      <c r="L71" s="551"/>
      <c r="M71" s="551" t="s">
        <v>305</v>
      </c>
      <c r="N71" s="551"/>
      <c r="O71" s="551">
        <v>9</v>
      </c>
      <c r="P71" s="551"/>
      <c r="Q71" s="551">
        <v>10</v>
      </c>
      <c r="R71" s="551"/>
      <c r="S71" s="551">
        <v>10</v>
      </c>
      <c r="T71" s="551"/>
      <c r="U71" s="552">
        <f t="shared" si="0"/>
        <v>9.4285714285714288</v>
      </c>
      <c r="V71" s="552"/>
    </row>
    <row r="72" spans="2:22" s="16" customFormat="1" ht="11.25" outlineLevel="1" x14ac:dyDescent="0.2">
      <c r="B72" s="29">
        <v>5</v>
      </c>
      <c r="C72" s="555" t="s">
        <v>125</v>
      </c>
      <c r="D72" s="555"/>
      <c r="E72" s="568">
        <v>10</v>
      </c>
      <c r="F72" s="568"/>
      <c r="G72" s="551" t="s">
        <v>305</v>
      </c>
      <c r="H72" s="551"/>
      <c r="I72" s="551" t="s">
        <v>305</v>
      </c>
      <c r="J72" s="551"/>
      <c r="K72" s="551" t="s">
        <v>305</v>
      </c>
      <c r="L72" s="551"/>
      <c r="M72" s="551">
        <v>10</v>
      </c>
      <c r="N72" s="551"/>
      <c r="O72" s="551">
        <v>10</v>
      </c>
      <c r="P72" s="551"/>
      <c r="Q72" s="551">
        <v>10</v>
      </c>
      <c r="R72" s="551"/>
      <c r="S72" s="551">
        <v>10</v>
      </c>
      <c r="T72" s="551"/>
      <c r="U72" s="552">
        <f t="shared" si="0"/>
        <v>10</v>
      </c>
      <c r="V72" s="552"/>
    </row>
    <row r="73" spans="2:22" s="16" customFormat="1" ht="11.25" outlineLevel="1" x14ac:dyDescent="0.2">
      <c r="B73" s="29">
        <v>6</v>
      </c>
      <c r="C73" s="555" t="s">
        <v>127</v>
      </c>
      <c r="D73" s="555"/>
      <c r="E73" s="568" t="s">
        <v>305</v>
      </c>
      <c r="F73" s="568"/>
      <c r="G73" s="551" t="s">
        <v>305</v>
      </c>
      <c r="H73" s="551"/>
      <c r="I73" s="551" t="s">
        <v>305</v>
      </c>
      <c r="J73" s="551"/>
      <c r="K73" s="551" t="s">
        <v>305</v>
      </c>
      <c r="L73" s="551"/>
      <c r="M73" s="551">
        <v>8</v>
      </c>
      <c r="N73" s="551"/>
      <c r="O73" s="551">
        <v>8</v>
      </c>
      <c r="P73" s="551"/>
      <c r="Q73" s="551">
        <v>7</v>
      </c>
      <c r="R73" s="551"/>
      <c r="S73" s="551">
        <v>10</v>
      </c>
      <c r="T73" s="551"/>
      <c r="U73" s="552">
        <f t="shared" si="0"/>
        <v>8.25</v>
      </c>
      <c r="V73" s="552"/>
    </row>
    <row r="74" spans="2:22" s="16" customFormat="1" ht="11.25" outlineLevel="1" x14ac:dyDescent="0.2">
      <c r="B74" s="29">
        <v>7</v>
      </c>
      <c r="C74" s="555" t="s">
        <v>309</v>
      </c>
      <c r="D74" s="555"/>
      <c r="E74" s="568">
        <v>10</v>
      </c>
      <c r="F74" s="568"/>
      <c r="G74" s="551">
        <v>10</v>
      </c>
      <c r="H74" s="551"/>
      <c r="I74" s="551">
        <v>10</v>
      </c>
      <c r="J74" s="551"/>
      <c r="K74" s="551">
        <v>10</v>
      </c>
      <c r="L74" s="551"/>
      <c r="M74" s="551">
        <v>10</v>
      </c>
      <c r="N74" s="551"/>
      <c r="O74" s="551">
        <v>10</v>
      </c>
      <c r="P74" s="551"/>
      <c r="Q74" s="551">
        <v>10</v>
      </c>
      <c r="R74" s="551"/>
      <c r="S74" s="551">
        <v>10</v>
      </c>
      <c r="T74" s="551"/>
      <c r="U74" s="552">
        <f t="shared" si="0"/>
        <v>10</v>
      </c>
      <c r="V74" s="552"/>
    </row>
    <row r="75" spans="2:22" s="16" customFormat="1" ht="11.25" outlineLevel="1" x14ac:dyDescent="0.2">
      <c r="B75" s="29">
        <v>8</v>
      </c>
      <c r="C75" s="555" t="s">
        <v>142</v>
      </c>
      <c r="D75" s="555"/>
      <c r="E75" s="568" t="s">
        <v>305</v>
      </c>
      <c r="F75" s="568"/>
      <c r="G75" s="551" t="s">
        <v>305</v>
      </c>
      <c r="H75" s="551"/>
      <c r="I75" s="551" t="s">
        <v>305</v>
      </c>
      <c r="J75" s="551"/>
      <c r="K75" s="551" t="s">
        <v>305</v>
      </c>
      <c r="L75" s="551"/>
      <c r="M75" s="551" t="s">
        <v>305</v>
      </c>
      <c r="N75" s="551"/>
      <c r="O75" s="551" t="s">
        <v>305</v>
      </c>
      <c r="P75" s="551"/>
      <c r="Q75" s="551">
        <v>8</v>
      </c>
      <c r="R75" s="551"/>
      <c r="S75" s="551">
        <v>9</v>
      </c>
      <c r="T75" s="551"/>
      <c r="U75" s="552">
        <f t="shared" si="0"/>
        <v>8.5</v>
      </c>
      <c r="V75" s="552"/>
    </row>
    <row r="76" spans="2:22" s="16" customFormat="1" ht="11.25" outlineLevel="1" x14ac:dyDescent="0.2">
      <c r="B76" s="29">
        <v>9</v>
      </c>
      <c r="C76" s="555" t="s">
        <v>126</v>
      </c>
      <c r="D76" s="555"/>
      <c r="E76" s="568">
        <v>10</v>
      </c>
      <c r="F76" s="568"/>
      <c r="G76" s="551" t="s">
        <v>305</v>
      </c>
      <c r="H76" s="551"/>
      <c r="I76" s="551">
        <v>8</v>
      </c>
      <c r="J76" s="551"/>
      <c r="K76" s="551">
        <v>10</v>
      </c>
      <c r="L76" s="551"/>
      <c r="M76" s="551">
        <v>9</v>
      </c>
      <c r="N76" s="551"/>
      <c r="O76" s="551">
        <v>10</v>
      </c>
      <c r="P76" s="551"/>
      <c r="Q76" s="551">
        <v>10</v>
      </c>
      <c r="R76" s="551"/>
      <c r="S76" s="551">
        <v>10</v>
      </c>
      <c r="T76" s="551"/>
      <c r="U76" s="552">
        <f t="shared" si="0"/>
        <v>9.5714285714285712</v>
      </c>
      <c r="V76" s="552"/>
    </row>
    <row r="77" spans="2:22" s="16" customFormat="1" ht="11.25" outlineLevel="1" x14ac:dyDescent="0.2">
      <c r="B77" s="29">
        <v>10</v>
      </c>
      <c r="C77" s="555" t="s">
        <v>315</v>
      </c>
      <c r="D77" s="555"/>
      <c r="E77" s="568">
        <v>8</v>
      </c>
      <c r="F77" s="568"/>
      <c r="G77" s="551" t="s">
        <v>305</v>
      </c>
      <c r="H77" s="551"/>
      <c r="I77" s="551" t="s">
        <v>305</v>
      </c>
      <c r="J77" s="551"/>
      <c r="K77" s="551" t="s">
        <v>305</v>
      </c>
      <c r="L77" s="551"/>
      <c r="M77" s="551">
        <v>8</v>
      </c>
      <c r="N77" s="551"/>
      <c r="O77" s="551" t="s">
        <v>305</v>
      </c>
      <c r="P77" s="551"/>
      <c r="Q77" s="551">
        <v>8</v>
      </c>
      <c r="R77" s="551"/>
      <c r="S77" s="551">
        <v>8</v>
      </c>
      <c r="T77" s="551"/>
      <c r="U77" s="552">
        <f t="shared" si="0"/>
        <v>8</v>
      </c>
      <c r="V77" s="552"/>
    </row>
    <row r="78" spans="2:22" s="16" customFormat="1" ht="11.25" outlineLevel="1" x14ac:dyDescent="0.2">
      <c r="B78" s="29">
        <v>11</v>
      </c>
      <c r="C78" s="555" t="s">
        <v>138</v>
      </c>
      <c r="D78" s="555"/>
      <c r="E78" s="568">
        <v>9</v>
      </c>
      <c r="F78" s="568"/>
      <c r="G78" s="551" t="s">
        <v>305</v>
      </c>
      <c r="H78" s="551"/>
      <c r="I78" s="551">
        <v>9</v>
      </c>
      <c r="J78" s="551"/>
      <c r="K78" s="551">
        <v>9</v>
      </c>
      <c r="L78" s="551"/>
      <c r="M78" s="551">
        <v>9</v>
      </c>
      <c r="N78" s="551"/>
      <c r="O78" s="551" t="s">
        <v>305</v>
      </c>
      <c r="P78" s="551"/>
      <c r="Q78" s="551">
        <v>9</v>
      </c>
      <c r="R78" s="551"/>
      <c r="S78" s="551">
        <v>9</v>
      </c>
      <c r="T78" s="551"/>
      <c r="U78" s="552">
        <f t="shared" si="0"/>
        <v>9</v>
      </c>
      <c r="V78" s="552"/>
    </row>
    <row r="79" spans="2:22" s="16" customFormat="1" ht="11.25" outlineLevel="1" x14ac:dyDescent="0.2">
      <c r="B79" s="29">
        <v>12</v>
      </c>
      <c r="C79" s="555" t="s">
        <v>124</v>
      </c>
      <c r="D79" s="555"/>
      <c r="E79" s="568" t="s">
        <v>305</v>
      </c>
      <c r="F79" s="568"/>
      <c r="G79" s="551">
        <v>10</v>
      </c>
      <c r="H79" s="551"/>
      <c r="I79" s="551">
        <v>10</v>
      </c>
      <c r="J79" s="551"/>
      <c r="K79" s="551" t="s">
        <v>305</v>
      </c>
      <c r="L79" s="551"/>
      <c r="M79" s="551" t="s">
        <v>305</v>
      </c>
      <c r="N79" s="551"/>
      <c r="O79" s="551" t="s">
        <v>305</v>
      </c>
      <c r="P79" s="551"/>
      <c r="Q79" s="551">
        <v>10</v>
      </c>
      <c r="R79" s="551"/>
      <c r="S79" s="551">
        <v>10</v>
      </c>
      <c r="T79" s="551"/>
      <c r="U79" s="552">
        <f t="shared" si="0"/>
        <v>10</v>
      </c>
      <c r="V79" s="552"/>
    </row>
    <row r="80" spans="2:22" s="16" customFormat="1" ht="11.25" outlineLevel="1" x14ac:dyDescent="0.2">
      <c r="B80" s="29">
        <v>13</v>
      </c>
      <c r="C80" s="555" t="s">
        <v>129</v>
      </c>
      <c r="D80" s="555"/>
      <c r="E80" s="568">
        <v>10</v>
      </c>
      <c r="F80" s="568"/>
      <c r="G80" s="551">
        <v>9</v>
      </c>
      <c r="H80" s="551"/>
      <c r="I80" s="551" t="s">
        <v>305</v>
      </c>
      <c r="J80" s="551"/>
      <c r="K80" s="551">
        <v>9</v>
      </c>
      <c r="L80" s="551"/>
      <c r="M80" s="551" t="s">
        <v>305</v>
      </c>
      <c r="N80" s="551"/>
      <c r="O80" s="551" t="s">
        <v>305</v>
      </c>
      <c r="P80" s="551"/>
      <c r="Q80" s="551">
        <v>10</v>
      </c>
      <c r="R80" s="551"/>
      <c r="S80" s="551">
        <v>8</v>
      </c>
      <c r="T80" s="551"/>
      <c r="U80" s="552">
        <f t="shared" si="0"/>
        <v>9.1999999999999993</v>
      </c>
      <c r="V80" s="552"/>
    </row>
    <row r="81" spans="2:22" s="16" customFormat="1" ht="11.25" outlineLevel="1" x14ac:dyDescent="0.2">
      <c r="B81" s="29">
        <v>14</v>
      </c>
      <c r="C81" s="555" t="s">
        <v>276</v>
      </c>
      <c r="D81" s="555"/>
      <c r="E81" s="568">
        <v>8</v>
      </c>
      <c r="F81" s="568"/>
      <c r="G81" s="551">
        <v>9</v>
      </c>
      <c r="H81" s="551"/>
      <c r="I81" s="551" t="s">
        <v>305</v>
      </c>
      <c r="J81" s="551"/>
      <c r="K81" s="551" t="s">
        <v>305</v>
      </c>
      <c r="L81" s="551"/>
      <c r="M81" s="551">
        <v>8</v>
      </c>
      <c r="N81" s="551"/>
      <c r="O81" s="551" t="s">
        <v>305</v>
      </c>
      <c r="P81" s="551"/>
      <c r="Q81" s="551" t="s">
        <v>305</v>
      </c>
      <c r="R81" s="551"/>
      <c r="S81" s="551">
        <v>9</v>
      </c>
      <c r="T81" s="551"/>
      <c r="U81" s="552">
        <f t="shared" si="0"/>
        <v>8.5</v>
      </c>
      <c r="V81" s="552"/>
    </row>
    <row r="82" spans="2:22" s="16" customFormat="1" ht="11.25" outlineLevel="1" x14ac:dyDescent="0.2">
      <c r="B82" s="29">
        <v>15</v>
      </c>
      <c r="C82" s="555" t="s">
        <v>123</v>
      </c>
      <c r="D82" s="555"/>
      <c r="E82" s="568">
        <v>8</v>
      </c>
      <c r="F82" s="568"/>
      <c r="G82" s="551">
        <v>0</v>
      </c>
      <c r="H82" s="551"/>
      <c r="I82" s="551" t="s">
        <v>305</v>
      </c>
      <c r="J82" s="551"/>
      <c r="K82" s="551" t="s">
        <v>305</v>
      </c>
      <c r="L82" s="551"/>
      <c r="M82" s="551">
        <v>8</v>
      </c>
      <c r="N82" s="551"/>
      <c r="O82" s="551" t="s">
        <v>305</v>
      </c>
      <c r="P82" s="551"/>
      <c r="Q82" s="551">
        <v>8</v>
      </c>
      <c r="R82" s="551"/>
      <c r="S82" s="551">
        <v>6</v>
      </c>
      <c r="T82" s="551"/>
      <c r="U82" s="552">
        <f t="shared" si="0"/>
        <v>6</v>
      </c>
      <c r="V82" s="552"/>
    </row>
    <row r="83" spans="2:22" s="16" customFormat="1" ht="11.25" outlineLevel="1" x14ac:dyDescent="0.2">
      <c r="B83" s="29">
        <v>16</v>
      </c>
      <c r="C83" s="555" t="s">
        <v>133</v>
      </c>
      <c r="D83" s="555"/>
      <c r="E83" s="568">
        <v>10</v>
      </c>
      <c r="F83" s="568"/>
      <c r="G83" s="551" t="s">
        <v>305</v>
      </c>
      <c r="H83" s="551"/>
      <c r="I83" s="551">
        <v>10</v>
      </c>
      <c r="J83" s="551"/>
      <c r="K83" s="551">
        <v>7</v>
      </c>
      <c r="L83" s="551"/>
      <c r="M83" s="551">
        <v>10</v>
      </c>
      <c r="N83" s="551"/>
      <c r="O83" s="551">
        <v>9</v>
      </c>
      <c r="P83" s="551"/>
      <c r="Q83" s="551">
        <v>8</v>
      </c>
      <c r="R83" s="551"/>
      <c r="S83" s="551">
        <v>10</v>
      </c>
      <c r="T83" s="551"/>
      <c r="U83" s="552">
        <f t="shared" si="0"/>
        <v>9.1428571428571423</v>
      </c>
      <c r="V83" s="552"/>
    </row>
    <row r="84" spans="2:22" s="16" customFormat="1" ht="11.25" outlineLevel="1" x14ac:dyDescent="0.2">
      <c r="B84" s="29">
        <v>17</v>
      </c>
      <c r="C84" s="555" t="s">
        <v>131</v>
      </c>
      <c r="D84" s="555"/>
      <c r="E84" s="568">
        <v>9</v>
      </c>
      <c r="F84" s="568"/>
      <c r="G84" s="551" t="s">
        <v>305</v>
      </c>
      <c r="H84" s="551"/>
      <c r="I84" s="551">
        <v>9</v>
      </c>
      <c r="J84" s="551"/>
      <c r="K84" s="551">
        <v>10</v>
      </c>
      <c r="L84" s="551"/>
      <c r="M84" s="551">
        <v>9</v>
      </c>
      <c r="N84" s="551"/>
      <c r="O84" s="551">
        <v>9</v>
      </c>
      <c r="P84" s="551"/>
      <c r="Q84" s="551">
        <v>9</v>
      </c>
      <c r="R84" s="551"/>
      <c r="S84" s="551">
        <v>10</v>
      </c>
      <c r="T84" s="551"/>
      <c r="U84" s="552">
        <f t="shared" si="0"/>
        <v>9.2857142857142865</v>
      </c>
      <c r="V84" s="552"/>
    </row>
    <row r="85" spans="2:22" s="16" customFormat="1" ht="12" customHeight="1" outlineLevel="1" x14ac:dyDescent="0.2">
      <c r="B85" s="29">
        <v>18</v>
      </c>
      <c r="C85" s="555" t="s">
        <v>136</v>
      </c>
      <c r="D85" s="555"/>
      <c r="E85" s="551">
        <v>8</v>
      </c>
      <c r="F85" s="551"/>
      <c r="G85" s="551" t="s">
        <v>305</v>
      </c>
      <c r="H85" s="551"/>
      <c r="I85" s="551" t="s">
        <v>305</v>
      </c>
      <c r="J85" s="551"/>
      <c r="K85" s="551">
        <v>10</v>
      </c>
      <c r="L85" s="551"/>
      <c r="M85" s="551">
        <v>8</v>
      </c>
      <c r="N85" s="551"/>
      <c r="O85" s="551">
        <v>10</v>
      </c>
      <c r="P85" s="551"/>
      <c r="Q85" s="551">
        <v>10</v>
      </c>
      <c r="R85" s="551"/>
      <c r="S85" s="551">
        <v>10</v>
      </c>
      <c r="T85" s="551"/>
      <c r="U85" s="552">
        <f t="shared" si="0"/>
        <v>9.3333333333333339</v>
      </c>
      <c r="V85" s="552"/>
    </row>
    <row r="86" spans="2:22" s="16" customFormat="1" ht="12" customHeight="1" outlineLevel="1" x14ac:dyDescent="0.2">
      <c r="B86" s="29">
        <v>19</v>
      </c>
      <c r="C86" s="555" t="s">
        <v>121</v>
      </c>
      <c r="D86" s="555"/>
      <c r="E86" s="551">
        <v>9</v>
      </c>
      <c r="F86" s="551"/>
      <c r="G86" s="551" t="s">
        <v>305</v>
      </c>
      <c r="H86" s="551"/>
      <c r="I86" s="551">
        <v>9</v>
      </c>
      <c r="J86" s="551"/>
      <c r="K86" s="551" t="s">
        <v>305</v>
      </c>
      <c r="L86" s="551"/>
      <c r="M86" s="551" t="s">
        <v>305</v>
      </c>
      <c r="N86" s="551"/>
      <c r="O86" s="551" t="s">
        <v>305</v>
      </c>
      <c r="P86" s="551"/>
      <c r="Q86" s="551">
        <v>9</v>
      </c>
      <c r="R86" s="551"/>
      <c r="S86" s="551">
        <v>9</v>
      </c>
      <c r="T86" s="551"/>
      <c r="U86" s="552">
        <f t="shared" si="0"/>
        <v>9</v>
      </c>
      <c r="V86" s="552"/>
    </row>
    <row r="87" spans="2:22" s="16" customFormat="1" ht="12" customHeight="1" outlineLevel="1" x14ac:dyDescent="0.2">
      <c r="B87" s="29">
        <v>20</v>
      </c>
      <c r="C87" s="555" t="s">
        <v>265</v>
      </c>
      <c r="D87" s="555"/>
      <c r="E87" s="551">
        <v>10</v>
      </c>
      <c r="F87" s="551"/>
      <c r="G87" s="551">
        <v>10</v>
      </c>
      <c r="H87" s="551"/>
      <c r="I87" s="551">
        <v>10</v>
      </c>
      <c r="J87" s="551"/>
      <c r="K87" s="551" t="s">
        <v>305</v>
      </c>
      <c r="L87" s="551"/>
      <c r="M87" s="551" t="s">
        <v>305</v>
      </c>
      <c r="N87" s="551"/>
      <c r="O87" s="551" t="s">
        <v>305</v>
      </c>
      <c r="P87" s="551"/>
      <c r="Q87" s="551">
        <v>10</v>
      </c>
      <c r="R87" s="551"/>
      <c r="S87" s="551">
        <v>10</v>
      </c>
      <c r="T87" s="551"/>
      <c r="U87" s="552">
        <f t="shared" si="0"/>
        <v>10</v>
      </c>
      <c r="V87" s="552"/>
    </row>
    <row r="88" spans="2:22" s="16" customFormat="1" ht="12" customHeight="1" outlineLevel="1" x14ac:dyDescent="0.2">
      <c r="B88" s="29">
        <v>21</v>
      </c>
      <c r="C88" s="555" t="s">
        <v>316</v>
      </c>
      <c r="D88" s="555"/>
      <c r="E88" s="551">
        <v>10</v>
      </c>
      <c r="F88" s="551"/>
      <c r="G88" s="551" t="s">
        <v>305</v>
      </c>
      <c r="H88" s="551"/>
      <c r="I88" s="551" t="s">
        <v>305</v>
      </c>
      <c r="J88" s="551"/>
      <c r="K88" s="551" t="s">
        <v>305</v>
      </c>
      <c r="L88" s="551"/>
      <c r="M88" s="551" t="s">
        <v>305</v>
      </c>
      <c r="N88" s="551"/>
      <c r="O88" s="551">
        <v>8</v>
      </c>
      <c r="P88" s="551"/>
      <c r="Q88" s="551">
        <v>8</v>
      </c>
      <c r="R88" s="551"/>
      <c r="S88" s="551">
        <v>8</v>
      </c>
      <c r="T88" s="551"/>
      <c r="U88" s="552">
        <f t="shared" si="0"/>
        <v>8.5</v>
      </c>
      <c r="V88" s="552"/>
    </row>
    <row r="89" spans="2:22" s="16" customFormat="1" ht="12" customHeight="1" outlineLevel="1" x14ac:dyDescent="0.2">
      <c r="B89" s="29">
        <v>22</v>
      </c>
      <c r="C89" s="555" t="s">
        <v>317</v>
      </c>
      <c r="D89" s="555"/>
      <c r="E89" s="551">
        <v>8</v>
      </c>
      <c r="F89" s="551"/>
      <c r="G89" s="551">
        <v>9</v>
      </c>
      <c r="H89" s="551"/>
      <c r="I89" s="551">
        <v>10</v>
      </c>
      <c r="J89" s="551"/>
      <c r="K89" s="551">
        <v>9</v>
      </c>
      <c r="L89" s="551"/>
      <c r="M89" s="551" t="s">
        <v>305</v>
      </c>
      <c r="N89" s="551"/>
      <c r="O89" s="551">
        <v>9</v>
      </c>
      <c r="P89" s="551"/>
      <c r="Q89" s="551">
        <v>9</v>
      </c>
      <c r="R89" s="551"/>
      <c r="S89" s="551">
        <v>9</v>
      </c>
      <c r="T89" s="551"/>
      <c r="U89" s="552">
        <f t="shared" si="0"/>
        <v>9</v>
      </c>
      <c r="V89" s="552"/>
    </row>
    <row r="90" spans="2:22" s="16" customFormat="1" ht="12" customHeight="1" outlineLevel="1" x14ac:dyDescent="0.2">
      <c r="B90" s="29">
        <v>23</v>
      </c>
      <c r="C90" s="555" t="s">
        <v>318</v>
      </c>
      <c r="D90" s="555"/>
      <c r="E90" s="551">
        <v>9</v>
      </c>
      <c r="F90" s="551"/>
      <c r="G90" s="551" t="s">
        <v>305</v>
      </c>
      <c r="H90" s="551"/>
      <c r="I90" s="551" t="s">
        <v>305</v>
      </c>
      <c r="J90" s="551"/>
      <c r="K90" s="551">
        <v>9</v>
      </c>
      <c r="L90" s="551"/>
      <c r="M90" s="551">
        <v>9</v>
      </c>
      <c r="N90" s="551"/>
      <c r="O90" s="551">
        <v>9</v>
      </c>
      <c r="P90" s="551"/>
      <c r="Q90" s="551" t="s">
        <v>305</v>
      </c>
      <c r="R90" s="551"/>
      <c r="S90" s="551">
        <v>9</v>
      </c>
      <c r="T90" s="551"/>
      <c r="U90" s="552">
        <f t="shared" si="0"/>
        <v>9</v>
      </c>
      <c r="V90" s="552"/>
    </row>
    <row r="91" spans="2:22" s="16" customFormat="1" ht="12" customHeight="1" outlineLevel="1" x14ac:dyDescent="0.2">
      <c r="B91" s="29">
        <v>24</v>
      </c>
      <c r="C91" s="555" t="s">
        <v>130</v>
      </c>
      <c r="D91" s="555"/>
      <c r="E91" s="551">
        <v>9</v>
      </c>
      <c r="F91" s="551"/>
      <c r="G91" s="551" t="s">
        <v>305</v>
      </c>
      <c r="H91" s="551"/>
      <c r="I91" s="551" t="s">
        <v>305</v>
      </c>
      <c r="J91" s="551"/>
      <c r="K91" s="551">
        <v>9</v>
      </c>
      <c r="L91" s="551"/>
      <c r="M91" s="551">
        <v>10</v>
      </c>
      <c r="N91" s="551"/>
      <c r="O91" s="551" t="s">
        <v>305</v>
      </c>
      <c r="P91" s="551"/>
      <c r="Q91" s="551">
        <v>9</v>
      </c>
      <c r="R91" s="551"/>
      <c r="S91" s="551">
        <v>9</v>
      </c>
      <c r="T91" s="551"/>
      <c r="U91" s="552">
        <f t="shared" si="0"/>
        <v>9.1999999999999993</v>
      </c>
      <c r="V91" s="552"/>
    </row>
    <row r="92" spans="2:22" s="16" customFormat="1" ht="12" customHeight="1" outlineLevel="1" x14ac:dyDescent="0.2">
      <c r="B92" s="29">
        <v>25</v>
      </c>
      <c r="C92" s="555" t="s">
        <v>137</v>
      </c>
      <c r="D92" s="555"/>
      <c r="E92" s="551">
        <v>9</v>
      </c>
      <c r="F92" s="551"/>
      <c r="G92" s="551" t="s">
        <v>305</v>
      </c>
      <c r="H92" s="551"/>
      <c r="I92" s="551" t="s">
        <v>305</v>
      </c>
      <c r="J92" s="551"/>
      <c r="K92" s="551">
        <v>9</v>
      </c>
      <c r="L92" s="551"/>
      <c r="M92" s="551">
        <v>9</v>
      </c>
      <c r="N92" s="551"/>
      <c r="O92" s="551" t="s">
        <v>305</v>
      </c>
      <c r="P92" s="551"/>
      <c r="Q92" s="551" t="s">
        <v>305</v>
      </c>
      <c r="R92" s="551"/>
      <c r="S92" s="551">
        <v>9</v>
      </c>
      <c r="T92" s="551"/>
      <c r="U92" s="552">
        <f t="shared" si="0"/>
        <v>9</v>
      </c>
      <c r="V92" s="552"/>
    </row>
    <row r="93" spans="2:22" s="16" customFormat="1" ht="12" customHeight="1" outlineLevel="1" x14ac:dyDescent="0.2">
      <c r="B93" s="29">
        <v>26</v>
      </c>
      <c r="C93" s="555" t="s">
        <v>266</v>
      </c>
      <c r="D93" s="555"/>
      <c r="E93" s="551">
        <v>7</v>
      </c>
      <c r="F93" s="551"/>
      <c r="G93" s="551">
        <v>10</v>
      </c>
      <c r="H93" s="551"/>
      <c r="I93" s="551">
        <v>10</v>
      </c>
      <c r="J93" s="551"/>
      <c r="K93" s="551" t="s">
        <v>305</v>
      </c>
      <c r="L93" s="551"/>
      <c r="M93" s="551">
        <v>10</v>
      </c>
      <c r="N93" s="551"/>
      <c r="O93" s="551">
        <v>10</v>
      </c>
      <c r="P93" s="551"/>
      <c r="Q93" s="551">
        <v>9</v>
      </c>
      <c r="R93" s="551"/>
      <c r="S93" s="551" t="s">
        <v>305</v>
      </c>
      <c r="T93" s="551"/>
      <c r="U93" s="552">
        <f t="shared" si="0"/>
        <v>9.3333333333333339</v>
      </c>
      <c r="V93" s="552"/>
    </row>
    <row r="94" spans="2:22" s="16" customFormat="1" ht="12" customHeight="1" outlineLevel="1" x14ac:dyDescent="0.2">
      <c r="B94" s="29">
        <v>27</v>
      </c>
      <c r="C94" s="555" t="s">
        <v>264</v>
      </c>
      <c r="D94" s="555"/>
      <c r="E94" s="551" t="s">
        <v>305</v>
      </c>
      <c r="F94" s="551"/>
      <c r="G94" s="551" t="s">
        <v>305</v>
      </c>
      <c r="H94" s="551"/>
      <c r="I94" s="551" t="s">
        <v>305</v>
      </c>
      <c r="J94" s="551"/>
      <c r="K94" s="551" t="s">
        <v>305</v>
      </c>
      <c r="L94" s="551"/>
      <c r="M94" s="551" t="s">
        <v>305</v>
      </c>
      <c r="N94" s="551"/>
      <c r="O94" s="551" t="s">
        <v>305</v>
      </c>
      <c r="P94" s="551"/>
      <c r="Q94" s="551" t="s">
        <v>305</v>
      </c>
      <c r="R94" s="551"/>
      <c r="S94" s="551" t="s">
        <v>305</v>
      </c>
      <c r="T94" s="551"/>
      <c r="U94" s="552" t="str">
        <f>IFERROR(AVERAGE(E94:T94),"")</f>
        <v/>
      </c>
      <c r="V94" s="552"/>
    </row>
    <row r="95" spans="2:22" s="16" customFormat="1" ht="12" customHeight="1" outlineLevel="1" x14ac:dyDescent="0.2">
      <c r="B95" s="29">
        <v>28</v>
      </c>
      <c r="C95" s="555" t="s">
        <v>319</v>
      </c>
      <c r="D95" s="555"/>
      <c r="E95" s="551">
        <v>10</v>
      </c>
      <c r="F95" s="551"/>
      <c r="G95" s="551" t="s">
        <v>305</v>
      </c>
      <c r="H95" s="551"/>
      <c r="I95" s="551" t="s">
        <v>305</v>
      </c>
      <c r="J95" s="551"/>
      <c r="K95" s="551">
        <v>10</v>
      </c>
      <c r="L95" s="551"/>
      <c r="M95" s="551">
        <v>10</v>
      </c>
      <c r="N95" s="551"/>
      <c r="O95" s="551" t="s">
        <v>305</v>
      </c>
      <c r="P95" s="551"/>
      <c r="Q95" s="551" t="s">
        <v>305</v>
      </c>
      <c r="R95" s="551"/>
      <c r="S95" s="551">
        <v>10</v>
      </c>
      <c r="T95" s="551"/>
      <c r="U95" s="552">
        <f>AVERAGE(E95:T95)</f>
        <v>10</v>
      </c>
      <c r="V95" s="552"/>
    </row>
    <row r="96" spans="2:22" s="16" customFormat="1" ht="12" customHeight="1" outlineLevel="1" x14ac:dyDescent="0.2">
      <c r="B96" s="29">
        <v>29</v>
      </c>
      <c r="C96" s="555" t="s">
        <v>320</v>
      </c>
      <c r="D96" s="555"/>
      <c r="E96" s="551">
        <v>10</v>
      </c>
      <c r="F96" s="551"/>
      <c r="G96" s="551" t="s">
        <v>305</v>
      </c>
      <c r="H96" s="551"/>
      <c r="I96" s="551">
        <v>10</v>
      </c>
      <c r="J96" s="551"/>
      <c r="K96" s="551">
        <v>10</v>
      </c>
      <c r="L96" s="551"/>
      <c r="M96" s="551">
        <v>10</v>
      </c>
      <c r="N96" s="551"/>
      <c r="O96" s="551">
        <v>10</v>
      </c>
      <c r="P96" s="551"/>
      <c r="Q96" s="551">
        <v>10</v>
      </c>
      <c r="R96" s="551"/>
      <c r="S96" s="551">
        <v>10</v>
      </c>
      <c r="T96" s="551"/>
      <c r="U96" s="552">
        <f t="shared" si="0"/>
        <v>10</v>
      </c>
      <c r="V96" s="552"/>
    </row>
    <row r="97" spans="2:22" s="16" customFormat="1" ht="12" customHeight="1" outlineLevel="1" x14ac:dyDescent="0.2">
      <c r="B97" s="29">
        <v>30</v>
      </c>
      <c r="C97" s="555" t="s">
        <v>140</v>
      </c>
      <c r="D97" s="555"/>
      <c r="E97" s="551">
        <v>10</v>
      </c>
      <c r="F97" s="551"/>
      <c r="G97" s="551">
        <v>10</v>
      </c>
      <c r="H97" s="551"/>
      <c r="I97" s="551">
        <v>10</v>
      </c>
      <c r="J97" s="551"/>
      <c r="K97" s="551">
        <v>10</v>
      </c>
      <c r="L97" s="551"/>
      <c r="M97" s="551">
        <v>10</v>
      </c>
      <c r="N97" s="551"/>
      <c r="O97" s="551">
        <v>10</v>
      </c>
      <c r="P97" s="551"/>
      <c r="Q97" s="551">
        <v>10</v>
      </c>
      <c r="R97" s="551"/>
      <c r="S97" s="551">
        <v>10</v>
      </c>
      <c r="T97" s="551"/>
      <c r="U97" s="552">
        <f t="shared" si="0"/>
        <v>10</v>
      </c>
      <c r="V97" s="552"/>
    </row>
    <row r="98" spans="2:22" s="16" customFormat="1" ht="11.25" outlineLevel="1" x14ac:dyDescent="0.2">
      <c r="B98" s="29">
        <v>31</v>
      </c>
      <c r="C98" s="555" t="s">
        <v>279</v>
      </c>
      <c r="D98" s="555"/>
      <c r="E98" s="551" t="s">
        <v>305</v>
      </c>
      <c r="F98" s="551"/>
      <c r="G98" s="551" t="s">
        <v>305</v>
      </c>
      <c r="H98" s="551"/>
      <c r="I98" s="551" t="s">
        <v>305</v>
      </c>
      <c r="J98" s="551"/>
      <c r="K98" s="551" t="s">
        <v>305</v>
      </c>
      <c r="L98" s="551"/>
      <c r="M98" s="551" t="s">
        <v>305</v>
      </c>
      <c r="N98" s="551"/>
      <c r="O98" s="551" t="s">
        <v>305</v>
      </c>
      <c r="P98" s="551"/>
      <c r="Q98" s="551">
        <v>10</v>
      </c>
      <c r="R98" s="551"/>
      <c r="S98" s="551">
        <v>10</v>
      </c>
      <c r="T98" s="551"/>
      <c r="U98" s="552">
        <f t="shared" si="0"/>
        <v>10</v>
      </c>
      <c r="V98" s="552"/>
    </row>
    <row r="99" spans="2:22" s="16" customFormat="1" ht="11.25" outlineLevel="1" x14ac:dyDescent="0.2">
      <c r="B99" s="28"/>
      <c r="C99" s="516" t="s">
        <v>128</v>
      </c>
      <c r="D99" s="516"/>
      <c r="E99" s="553">
        <f>AVERAGE(E68:F98)</f>
        <v>9.1199999999999992</v>
      </c>
      <c r="F99" s="553"/>
      <c r="G99" s="553">
        <f t="shared" ref="G99" si="1">AVERAGE(G68:H98)</f>
        <v>8.7272727272727266</v>
      </c>
      <c r="H99" s="553"/>
      <c r="I99" s="553">
        <f t="shared" ref="I99" si="2">AVERAGE(I68:J98)</f>
        <v>9.25</v>
      </c>
      <c r="J99" s="553"/>
      <c r="K99" s="553">
        <f t="shared" ref="K99" si="3">AVERAGE(K68:L98)</f>
        <v>9.2941176470588243</v>
      </c>
      <c r="L99" s="553"/>
      <c r="M99" s="553">
        <f t="shared" ref="M99" si="4">AVERAGE(M68:N98)</f>
        <v>9.2105263157894743</v>
      </c>
      <c r="N99" s="553"/>
      <c r="O99" s="553">
        <f t="shared" ref="O99" si="5">AVERAGE(O68:P98)</f>
        <v>9.4</v>
      </c>
      <c r="P99" s="553"/>
      <c r="Q99" s="553">
        <f t="shared" ref="Q99" si="6">AVERAGE(Q68:R98)</f>
        <v>9.1538461538461533</v>
      </c>
      <c r="R99" s="553"/>
      <c r="S99" s="553">
        <f t="shared" ref="S99" si="7">AVERAGE(S68:T98)</f>
        <v>9.2413793103448274</v>
      </c>
      <c r="T99" s="553"/>
      <c r="U99" s="552">
        <f>AVERAGE(U68:V98)</f>
        <v>9.0915079365079343</v>
      </c>
      <c r="V99" s="552"/>
    </row>
    <row r="100" spans="2:22" x14ac:dyDescent="0.2">
      <c r="B100" s="30"/>
      <c r="C100" s="31"/>
      <c r="D100" s="31"/>
      <c r="E100" s="31"/>
      <c r="F100" s="31"/>
    </row>
    <row r="101" spans="2:22" s="15" customFormat="1" ht="20.25" customHeight="1" x14ac:dyDescent="0.2">
      <c r="B101" s="448" t="s">
        <v>314</v>
      </c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</row>
    <row r="102" spans="2:22" ht="12" customHeight="1" outlineLevel="1" x14ac:dyDescent="0.2">
      <c r="I102" s="12"/>
    </row>
    <row r="103" spans="2:22" ht="12" customHeight="1" outlineLevel="1" x14ac:dyDescent="0.2">
      <c r="B103" s="499" t="s">
        <v>118</v>
      </c>
      <c r="C103" s="499"/>
      <c r="D103" s="499"/>
      <c r="E103" s="499"/>
      <c r="F103" s="499"/>
      <c r="G103" s="499"/>
      <c r="H103" s="501" t="s">
        <v>328</v>
      </c>
      <c r="I103" s="501"/>
      <c r="J103" s="501"/>
      <c r="K103" s="501"/>
      <c r="L103"/>
      <c r="M103"/>
      <c r="N103"/>
      <c r="O103"/>
    </row>
    <row r="104" spans="2:22" ht="12" customHeight="1" outlineLevel="1" x14ac:dyDescent="0.2">
      <c r="B104" s="500"/>
      <c r="C104" s="500"/>
      <c r="D104" s="500"/>
      <c r="E104" s="500"/>
      <c r="F104" s="500"/>
      <c r="G104" s="500"/>
      <c r="H104" s="502"/>
      <c r="I104" s="502"/>
      <c r="J104" s="502"/>
      <c r="K104" s="502"/>
      <c r="L104"/>
      <c r="M104"/>
      <c r="N104"/>
      <c r="O104"/>
      <c r="P104" s="129"/>
    </row>
    <row r="105" spans="2:22" ht="12" customHeight="1" outlineLevel="1" x14ac:dyDescent="0.2">
      <c r="B105" s="503" t="s">
        <v>144</v>
      </c>
      <c r="C105" s="504"/>
      <c r="D105" s="504"/>
      <c r="E105" s="504"/>
      <c r="F105" s="504"/>
      <c r="G105" s="505"/>
      <c r="H105" s="509">
        <f>U140</f>
        <v>8.5708683473389353</v>
      </c>
      <c r="I105" s="562"/>
      <c r="J105" s="562"/>
      <c r="K105" s="563"/>
      <c r="L105"/>
      <c r="M105"/>
      <c r="N105"/>
      <c r="O105"/>
    </row>
    <row r="106" spans="2:22" outlineLevel="1" x14ac:dyDescent="0.2">
      <c r="B106" s="506"/>
      <c r="C106" s="507"/>
      <c r="D106" s="507"/>
      <c r="E106" s="507"/>
      <c r="F106" s="507"/>
      <c r="G106" s="508"/>
      <c r="H106" s="564"/>
      <c r="I106" s="565"/>
      <c r="J106" s="565"/>
      <c r="K106" s="566"/>
      <c r="L106"/>
      <c r="M106"/>
      <c r="N106"/>
      <c r="O106"/>
    </row>
    <row r="107" spans="2:22" ht="12" customHeight="1" outlineLevel="1" x14ac:dyDescent="0.2"/>
    <row r="108" spans="2:22" s="16" customFormat="1" ht="28.5" customHeight="1" outlineLevel="1" x14ac:dyDescent="0.2">
      <c r="B108" s="116" t="s">
        <v>119</v>
      </c>
      <c r="C108" s="567" t="s">
        <v>120</v>
      </c>
      <c r="D108" s="567"/>
      <c r="E108" s="388" t="s">
        <v>355</v>
      </c>
      <c r="F108" s="388"/>
      <c r="G108" s="501" t="s">
        <v>356</v>
      </c>
      <c r="H108" s="501"/>
      <c r="I108" s="248" t="s">
        <v>358</v>
      </c>
      <c r="J108" s="250"/>
      <c r="K108" s="485" t="s">
        <v>357</v>
      </c>
      <c r="L108" s="489"/>
      <c r="M108" s="248" t="s">
        <v>359</v>
      </c>
      <c r="N108" s="250"/>
      <c r="O108" s="485" t="s">
        <v>360</v>
      </c>
      <c r="P108" s="489"/>
      <c r="Q108" s="248" t="s">
        <v>361</v>
      </c>
      <c r="R108" s="250"/>
      <c r="S108" s="485" t="s">
        <v>362</v>
      </c>
      <c r="T108" s="489"/>
      <c r="U108" s="256" t="s">
        <v>143</v>
      </c>
      <c r="V108" s="355"/>
    </row>
    <row r="109" spans="2:22" s="16" customFormat="1" outlineLevel="1" x14ac:dyDescent="0.2">
      <c r="B109" s="196">
        <v>1</v>
      </c>
      <c r="C109" s="517" t="s">
        <v>481</v>
      </c>
      <c r="D109" s="517"/>
      <c r="E109" s="551">
        <v>8</v>
      </c>
      <c r="F109" s="551"/>
      <c r="G109" s="551"/>
      <c r="H109" s="551"/>
      <c r="I109" s="551" t="s">
        <v>305</v>
      </c>
      <c r="J109" s="551"/>
      <c r="K109" s="551" t="s">
        <v>305</v>
      </c>
      <c r="L109" s="551"/>
      <c r="M109" s="551" t="s">
        <v>305</v>
      </c>
      <c r="N109" s="551"/>
      <c r="O109" s="551" t="s">
        <v>305</v>
      </c>
      <c r="P109" s="551"/>
      <c r="Q109" s="551" t="s">
        <v>305</v>
      </c>
      <c r="R109" s="551"/>
      <c r="S109" s="551" t="s">
        <v>305</v>
      </c>
      <c r="T109" s="551"/>
      <c r="U109" s="552">
        <f>AVERAGE(E109:T109)</f>
        <v>8</v>
      </c>
      <c r="V109" s="552"/>
    </row>
    <row r="110" spans="2:22" s="16" customFormat="1" outlineLevel="1" x14ac:dyDescent="0.2">
      <c r="B110" s="120">
        <v>2</v>
      </c>
      <c r="C110" s="517" t="s">
        <v>127</v>
      </c>
      <c r="D110" s="517"/>
      <c r="E110" s="551" t="s">
        <v>305</v>
      </c>
      <c r="F110" s="551"/>
      <c r="G110" s="551" t="s">
        <v>305</v>
      </c>
      <c r="H110" s="551"/>
      <c r="I110" s="551" t="s">
        <v>305</v>
      </c>
      <c r="J110" s="551"/>
      <c r="K110" s="554">
        <v>9</v>
      </c>
      <c r="L110" s="551"/>
      <c r="M110" s="554">
        <v>9</v>
      </c>
      <c r="N110" s="551"/>
      <c r="O110" s="551" t="s">
        <v>305</v>
      </c>
      <c r="P110" s="551"/>
      <c r="Q110" s="554">
        <v>9</v>
      </c>
      <c r="R110" s="551"/>
      <c r="S110" s="554">
        <v>9</v>
      </c>
      <c r="T110" s="551"/>
      <c r="U110" s="552">
        <f t="shared" ref="U110:U125" si="8">AVERAGE(E110:T110)</f>
        <v>9</v>
      </c>
      <c r="V110" s="552"/>
    </row>
    <row r="111" spans="2:22" s="16" customFormat="1" outlineLevel="1" x14ac:dyDescent="0.2">
      <c r="B111" s="120">
        <v>3</v>
      </c>
      <c r="C111" s="517" t="s">
        <v>507</v>
      </c>
      <c r="D111" s="517"/>
      <c r="E111" s="554">
        <v>8</v>
      </c>
      <c r="F111" s="551"/>
      <c r="G111" s="551" t="s">
        <v>305</v>
      </c>
      <c r="H111" s="551"/>
      <c r="I111" s="554">
        <v>9</v>
      </c>
      <c r="J111" s="551"/>
      <c r="K111" s="551" t="s">
        <v>305</v>
      </c>
      <c r="L111" s="551"/>
      <c r="M111" s="551" t="s">
        <v>305</v>
      </c>
      <c r="N111" s="551"/>
      <c r="O111" s="554">
        <v>10</v>
      </c>
      <c r="P111" s="551"/>
      <c r="Q111" s="551" t="s">
        <v>305</v>
      </c>
      <c r="R111" s="551"/>
      <c r="S111" s="551" t="s">
        <v>305</v>
      </c>
      <c r="T111" s="551"/>
      <c r="U111" s="552">
        <f t="shared" si="8"/>
        <v>9</v>
      </c>
      <c r="V111" s="552"/>
    </row>
    <row r="112" spans="2:22" s="16" customFormat="1" outlineLevel="1" x14ac:dyDescent="0.2">
      <c r="B112" s="196">
        <v>4</v>
      </c>
      <c r="C112" s="517" t="s">
        <v>489</v>
      </c>
      <c r="D112" s="517"/>
      <c r="E112" s="551" t="s">
        <v>305</v>
      </c>
      <c r="F112" s="551"/>
      <c r="G112" s="551" t="s">
        <v>305</v>
      </c>
      <c r="H112" s="551"/>
      <c r="I112" s="551" t="s">
        <v>305</v>
      </c>
      <c r="J112" s="551"/>
      <c r="K112" s="551" t="s">
        <v>305</v>
      </c>
      <c r="L112" s="551"/>
      <c r="M112" s="551" t="s">
        <v>305</v>
      </c>
      <c r="N112" s="551"/>
      <c r="O112" s="551" t="s">
        <v>305</v>
      </c>
      <c r="P112" s="551"/>
      <c r="Q112" s="554">
        <v>10</v>
      </c>
      <c r="R112" s="551"/>
      <c r="S112" s="551" t="s">
        <v>305</v>
      </c>
      <c r="T112" s="551"/>
      <c r="U112" s="552">
        <f>AVERAGE(E112:T112)</f>
        <v>10</v>
      </c>
      <c r="V112" s="552"/>
    </row>
    <row r="113" spans="2:22" s="16" customFormat="1" outlineLevel="1" x14ac:dyDescent="0.2">
      <c r="B113" s="120">
        <v>5</v>
      </c>
      <c r="C113" s="517" t="s">
        <v>124</v>
      </c>
      <c r="D113" s="517"/>
      <c r="E113" s="551" t="s">
        <v>305</v>
      </c>
      <c r="F113" s="551"/>
      <c r="G113" s="554">
        <v>8</v>
      </c>
      <c r="H113" s="551"/>
      <c r="I113" s="554">
        <v>9</v>
      </c>
      <c r="J113" s="551"/>
      <c r="K113" s="551" t="s">
        <v>305</v>
      </c>
      <c r="L113" s="551"/>
      <c r="M113" s="551" t="s">
        <v>305</v>
      </c>
      <c r="N113" s="551"/>
      <c r="O113" s="554">
        <v>9</v>
      </c>
      <c r="P113" s="551"/>
      <c r="Q113" s="554">
        <v>9</v>
      </c>
      <c r="R113" s="551"/>
      <c r="S113" s="554">
        <v>9</v>
      </c>
      <c r="T113" s="551"/>
      <c r="U113" s="552">
        <f t="shared" si="8"/>
        <v>8.8000000000000007</v>
      </c>
      <c r="V113" s="552"/>
    </row>
    <row r="114" spans="2:22" s="16" customFormat="1" outlineLevel="1" x14ac:dyDescent="0.2">
      <c r="B114" s="120">
        <v>6</v>
      </c>
      <c r="C114" s="517" t="s">
        <v>387</v>
      </c>
      <c r="D114" s="517"/>
      <c r="E114" s="554">
        <v>8</v>
      </c>
      <c r="F114" s="551"/>
      <c r="G114" s="554">
        <v>8</v>
      </c>
      <c r="H114" s="551"/>
      <c r="I114" s="554">
        <v>8</v>
      </c>
      <c r="J114" s="551"/>
      <c r="K114" s="551" t="s">
        <v>305</v>
      </c>
      <c r="L114" s="551"/>
      <c r="M114" s="551" t="s">
        <v>305</v>
      </c>
      <c r="N114" s="551"/>
      <c r="O114" s="551" t="s">
        <v>305</v>
      </c>
      <c r="P114" s="551"/>
      <c r="Q114" s="554">
        <v>8</v>
      </c>
      <c r="R114" s="551"/>
      <c r="S114" s="551" t="s">
        <v>305</v>
      </c>
      <c r="T114" s="551"/>
      <c r="U114" s="552">
        <f t="shared" si="8"/>
        <v>8</v>
      </c>
      <c r="V114" s="552"/>
    </row>
    <row r="115" spans="2:22" s="16" customFormat="1" outlineLevel="1" x14ac:dyDescent="0.2">
      <c r="B115" s="196">
        <v>7</v>
      </c>
      <c r="C115" s="517" t="s">
        <v>482</v>
      </c>
      <c r="D115" s="517"/>
      <c r="E115" s="554">
        <v>9</v>
      </c>
      <c r="F115" s="551"/>
      <c r="G115" s="551" t="s">
        <v>305</v>
      </c>
      <c r="H115" s="551"/>
      <c r="I115" s="551" t="s">
        <v>305</v>
      </c>
      <c r="J115" s="551"/>
      <c r="K115" s="554">
        <v>10</v>
      </c>
      <c r="L115" s="551"/>
      <c r="M115" s="551" t="s">
        <v>305</v>
      </c>
      <c r="N115" s="551"/>
      <c r="O115" s="551" t="s">
        <v>305</v>
      </c>
      <c r="P115" s="551"/>
      <c r="Q115" s="551" t="s">
        <v>305</v>
      </c>
      <c r="R115" s="551"/>
      <c r="S115" s="554">
        <v>10</v>
      </c>
      <c r="T115" s="551"/>
      <c r="U115" s="552">
        <f t="shared" si="8"/>
        <v>9.6666666666666661</v>
      </c>
      <c r="V115" s="552"/>
    </row>
    <row r="116" spans="2:22" s="16" customFormat="1" outlineLevel="1" x14ac:dyDescent="0.2">
      <c r="B116" s="120">
        <v>8</v>
      </c>
      <c r="C116" s="517" t="s">
        <v>276</v>
      </c>
      <c r="D116" s="517"/>
      <c r="E116" s="551" t="s">
        <v>305</v>
      </c>
      <c r="F116" s="551"/>
      <c r="G116" s="551" t="s">
        <v>305</v>
      </c>
      <c r="H116" s="551"/>
      <c r="I116" s="554">
        <v>8</v>
      </c>
      <c r="J116" s="551"/>
      <c r="K116" s="551" t="s">
        <v>305</v>
      </c>
      <c r="L116" s="551"/>
      <c r="M116" s="551" t="s">
        <v>305</v>
      </c>
      <c r="N116" s="551"/>
      <c r="O116" s="554">
        <v>8</v>
      </c>
      <c r="P116" s="551"/>
      <c r="Q116" s="554">
        <v>8</v>
      </c>
      <c r="R116" s="551"/>
      <c r="S116" s="554">
        <v>8</v>
      </c>
      <c r="T116" s="551"/>
      <c r="U116" s="552">
        <f t="shared" si="8"/>
        <v>8</v>
      </c>
      <c r="V116" s="552"/>
    </row>
    <row r="117" spans="2:22" s="16" customFormat="1" outlineLevel="1" x14ac:dyDescent="0.2">
      <c r="B117" s="120">
        <v>9</v>
      </c>
      <c r="C117" s="517" t="s">
        <v>203</v>
      </c>
      <c r="D117" s="517"/>
      <c r="E117" s="551" t="s">
        <v>305</v>
      </c>
      <c r="F117" s="551"/>
      <c r="G117" s="551" t="s">
        <v>305</v>
      </c>
      <c r="H117" s="551"/>
      <c r="I117" s="554">
        <v>8</v>
      </c>
      <c r="J117" s="551"/>
      <c r="K117" s="551" t="s">
        <v>305</v>
      </c>
      <c r="L117" s="551"/>
      <c r="M117" s="551" t="s">
        <v>305</v>
      </c>
      <c r="N117" s="551"/>
      <c r="O117" s="551" t="s">
        <v>305</v>
      </c>
      <c r="P117" s="551"/>
      <c r="Q117" s="554">
        <v>8</v>
      </c>
      <c r="R117" s="551"/>
      <c r="S117" s="554">
        <v>8</v>
      </c>
      <c r="T117" s="551"/>
      <c r="U117" s="552">
        <f t="shared" si="8"/>
        <v>8</v>
      </c>
      <c r="V117" s="552"/>
    </row>
    <row r="118" spans="2:22" s="16" customFormat="1" outlineLevel="1" x14ac:dyDescent="0.2">
      <c r="B118" s="196">
        <v>10</v>
      </c>
      <c r="C118" s="517" t="s">
        <v>277</v>
      </c>
      <c r="D118" s="517"/>
      <c r="E118" s="551" t="s">
        <v>305</v>
      </c>
      <c r="F118" s="551"/>
      <c r="G118" s="551" t="s">
        <v>305</v>
      </c>
      <c r="H118" s="551"/>
      <c r="I118" s="554">
        <v>8</v>
      </c>
      <c r="J118" s="551"/>
      <c r="K118" s="551" t="s">
        <v>305</v>
      </c>
      <c r="L118" s="551"/>
      <c r="M118" s="551" t="s">
        <v>305</v>
      </c>
      <c r="N118" s="551"/>
      <c r="O118" s="551" t="s">
        <v>305</v>
      </c>
      <c r="P118" s="551"/>
      <c r="Q118" s="554">
        <v>8</v>
      </c>
      <c r="R118" s="551"/>
      <c r="S118" s="554">
        <v>10</v>
      </c>
      <c r="T118" s="551"/>
      <c r="U118" s="552">
        <f t="shared" si="8"/>
        <v>8.6666666666666661</v>
      </c>
      <c r="V118" s="552"/>
    </row>
    <row r="119" spans="2:22" s="16" customFormat="1" outlineLevel="1" x14ac:dyDescent="0.2">
      <c r="B119" s="120">
        <v>11</v>
      </c>
      <c r="C119" s="517" t="s">
        <v>126</v>
      </c>
      <c r="D119" s="517"/>
      <c r="E119" s="554">
        <v>8</v>
      </c>
      <c r="F119" s="551"/>
      <c r="G119" s="554">
        <v>8</v>
      </c>
      <c r="H119" s="551"/>
      <c r="I119" s="554">
        <v>8</v>
      </c>
      <c r="J119" s="551"/>
      <c r="K119" s="551" t="s">
        <v>305</v>
      </c>
      <c r="L119" s="551"/>
      <c r="M119" s="554">
        <v>10</v>
      </c>
      <c r="N119" s="551"/>
      <c r="O119" s="554">
        <v>9</v>
      </c>
      <c r="P119" s="551"/>
      <c r="Q119" s="554">
        <v>10</v>
      </c>
      <c r="R119" s="551"/>
      <c r="S119" s="554">
        <v>8</v>
      </c>
      <c r="T119" s="551"/>
      <c r="U119" s="552">
        <f t="shared" si="8"/>
        <v>8.7142857142857135</v>
      </c>
      <c r="V119" s="552"/>
    </row>
    <row r="120" spans="2:22" s="16" customFormat="1" outlineLevel="1" x14ac:dyDescent="0.2">
      <c r="B120" s="120">
        <v>12</v>
      </c>
      <c r="C120" s="517" t="s">
        <v>508</v>
      </c>
      <c r="D120" s="517"/>
      <c r="E120" s="554">
        <v>8</v>
      </c>
      <c r="F120" s="551"/>
      <c r="G120" s="554">
        <v>7</v>
      </c>
      <c r="H120" s="551"/>
      <c r="I120" s="554">
        <v>7</v>
      </c>
      <c r="J120" s="551"/>
      <c r="K120" s="551" t="s">
        <v>305</v>
      </c>
      <c r="L120" s="551"/>
      <c r="M120" s="554">
        <v>6</v>
      </c>
      <c r="N120" s="551"/>
      <c r="O120" s="554">
        <v>7</v>
      </c>
      <c r="P120" s="551"/>
      <c r="Q120" s="554">
        <v>6</v>
      </c>
      <c r="R120" s="551"/>
      <c r="S120" s="554">
        <v>7</v>
      </c>
      <c r="T120" s="551"/>
      <c r="U120" s="552">
        <f t="shared" si="8"/>
        <v>6.8571428571428568</v>
      </c>
      <c r="V120" s="552"/>
    </row>
    <row r="121" spans="2:22" s="16" customFormat="1" outlineLevel="1" x14ac:dyDescent="0.2">
      <c r="B121" s="196">
        <v>13</v>
      </c>
      <c r="C121" s="517" t="s">
        <v>142</v>
      </c>
      <c r="D121" s="517"/>
      <c r="E121" s="551" t="s">
        <v>305</v>
      </c>
      <c r="F121" s="551"/>
      <c r="G121" s="551" t="s">
        <v>305</v>
      </c>
      <c r="H121" s="551"/>
      <c r="I121" s="551" t="s">
        <v>305</v>
      </c>
      <c r="J121" s="551"/>
      <c r="K121" s="551" t="s">
        <v>305</v>
      </c>
      <c r="L121" s="551"/>
      <c r="M121" s="551" t="s">
        <v>305</v>
      </c>
      <c r="N121" s="551"/>
      <c r="O121" s="551" t="s">
        <v>305</v>
      </c>
      <c r="P121" s="551"/>
      <c r="Q121" s="554">
        <v>9</v>
      </c>
      <c r="R121" s="551"/>
      <c r="S121" s="551" t="s">
        <v>305</v>
      </c>
      <c r="T121" s="551"/>
      <c r="U121" s="552">
        <f t="shared" si="8"/>
        <v>9</v>
      </c>
      <c r="V121" s="552"/>
    </row>
    <row r="122" spans="2:22" s="16" customFormat="1" outlineLevel="1" x14ac:dyDescent="0.2">
      <c r="B122" s="120">
        <v>14</v>
      </c>
      <c r="C122" s="517" t="s">
        <v>509</v>
      </c>
      <c r="D122" s="517"/>
      <c r="E122" s="554">
        <v>8</v>
      </c>
      <c r="F122" s="551"/>
      <c r="G122" s="554">
        <v>6</v>
      </c>
      <c r="H122" s="551"/>
      <c r="I122" s="554">
        <v>8</v>
      </c>
      <c r="J122" s="551"/>
      <c r="K122" s="554">
        <v>8</v>
      </c>
      <c r="L122" s="551"/>
      <c r="M122" s="551" t="s">
        <v>305</v>
      </c>
      <c r="N122" s="551"/>
      <c r="O122" s="554">
        <v>7</v>
      </c>
      <c r="P122" s="551"/>
      <c r="Q122" s="554">
        <v>9</v>
      </c>
      <c r="R122" s="551"/>
      <c r="S122" s="554">
        <v>10</v>
      </c>
      <c r="T122" s="551"/>
      <c r="U122" s="552">
        <f t="shared" si="8"/>
        <v>8</v>
      </c>
      <c r="V122" s="552"/>
    </row>
    <row r="123" spans="2:22" s="16" customFormat="1" outlineLevel="1" x14ac:dyDescent="0.2">
      <c r="B123" s="120">
        <v>15</v>
      </c>
      <c r="C123" s="517" t="s">
        <v>266</v>
      </c>
      <c r="D123" s="517"/>
      <c r="E123" s="551" t="s">
        <v>305</v>
      </c>
      <c r="F123" s="551"/>
      <c r="G123" s="551" t="s">
        <v>305</v>
      </c>
      <c r="H123" s="551"/>
      <c r="I123" s="554">
        <v>9</v>
      </c>
      <c r="J123" s="551"/>
      <c r="K123" s="551" t="s">
        <v>305</v>
      </c>
      <c r="L123" s="551"/>
      <c r="M123" s="551" t="s">
        <v>305</v>
      </c>
      <c r="N123" s="551"/>
      <c r="O123" s="551" t="s">
        <v>305</v>
      </c>
      <c r="P123" s="551"/>
      <c r="Q123" s="554">
        <v>9</v>
      </c>
      <c r="R123" s="551"/>
      <c r="S123" s="554">
        <v>9</v>
      </c>
      <c r="T123" s="551"/>
      <c r="U123" s="552">
        <f t="shared" si="8"/>
        <v>9</v>
      </c>
      <c r="V123" s="552"/>
    </row>
    <row r="124" spans="2:22" s="16" customFormat="1" outlineLevel="1" x14ac:dyDescent="0.2">
      <c r="B124" s="196">
        <v>16</v>
      </c>
      <c r="C124" s="517" t="s">
        <v>138</v>
      </c>
      <c r="D124" s="517"/>
      <c r="E124" s="554">
        <v>8</v>
      </c>
      <c r="F124" s="551"/>
      <c r="G124" s="551" t="s">
        <v>305</v>
      </c>
      <c r="H124" s="551"/>
      <c r="I124" s="551" t="s">
        <v>305</v>
      </c>
      <c r="J124" s="551"/>
      <c r="K124" s="554">
        <v>8</v>
      </c>
      <c r="L124" s="551"/>
      <c r="M124" s="554">
        <v>8</v>
      </c>
      <c r="N124" s="551"/>
      <c r="O124" s="551" t="s">
        <v>305</v>
      </c>
      <c r="P124" s="551"/>
      <c r="Q124" s="554">
        <v>8</v>
      </c>
      <c r="R124" s="551"/>
      <c r="S124" s="554">
        <v>8</v>
      </c>
      <c r="T124" s="551"/>
      <c r="U124" s="552">
        <f t="shared" si="8"/>
        <v>8</v>
      </c>
      <c r="V124" s="552"/>
    </row>
    <row r="125" spans="2:22" s="16" customFormat="1" outlineLevel="1" x14ac:dyDescent="0.2">
      <c r="B125" s="120">
        <v>17</v>
      </c>
      <c r="C125" s="517" t="s">
        <v>488</v>
      </c>
      <c r="D125" s="517"/>
      <c r="E125" s="551" t="s">
        <v>305</v>
      </c>
      <c r="F125" s="551"/>
      <c r="G125" s="551" t="s">
        <v>305</v>
      </c>
      <c r="H125" s="551"/>
      <c r="I125" s="551" t="s">
        <v>305</v>
      </c>
      <c r="J125" s="551"/>
      <c r="K125" s="551" t="s">
        <v>305</v>
      </c>
      <c r="L125" s="551"/>
      <c r="M125" s="551" t="s">
        <v>305</v>
      </c>
      <c r="N125" s="551"/>
      <c r="O125" s="551" t="s">
        <v>305</v>
      </c>
      <c r="P125" s="551"/>
      <c r="Q125" s="554">
        <v>9</v>
      </c>
      <c r="R125" s="551"/>
      <c r="S125" s="554">
        <v>9</v>
      </c>
      <c r="T125" s="551"/>
      <c r="U125" s="552">
        <f t="shared" si="8"/>
        <v>9</v>
      </c>
      <c r="V125" s="552"/>
    </row>
    <row r="126" spans="2:22" s="16" customFormat="1" ht="12" customHeight="1" outlineLevel="1" x14ac:dyDescent="0.2">
      <c r="B126" s="29"/>
      <c r="C126" s="555"/>
      <c r="D126" s="555"/>
      <c r="E126" s="551"/>
      <c r="F126" s="551"/>
      <c r="G126" s="551"/>
      <c r="H126" s="551"/>
      <c r="I126" s="551"/>
      <c r="J126" s="551"/>
      <c r="K126" s="551"/>
      <c r="L126" s="551"/>
      <c r="M126" s="551"/>
      <c r="N126" s="551"/>
      <c r="O126" s="551"/>
      <c r="P126" s="551"/>
      <c r="Q126" s="551"/>
      <c r="R126" s="551"/>
      <c r="S126" s="551"/>
      <c r="T126" s="551"/>
      <c r="U126" s="552"/>
      <c r="V126" s="552"/>
    </row>
    <row r="127" spans="2:22" s="16" customFormat="1" ht="12" customHeight="1" outlineLevel="1" x14ac:dyDescent="0.2">
      <c r="B127" s="29"/>
      <c r="C127" s="555"/>
      <c r="D127" s="555"/>
      <c r="E127" s="551"/>
      <c r="F127" s="551"/>
      <c r="G127" s="551"/>
      <c r="H127" s="551"/>
      <c r="I127" s="551"/>
      <c r="J127" s="551"/>
      <c r="K127" s="551"/>
      <c r="L127" s="551"/>
      <c r="M127" s="551"/>
      <c r="N127" s="551"/>
      <c r="O127" s="551"/>
      <c r="P127" s="551"/>
      <c r="Q127" s="551"/>
      <c r="R127" s="551"/>
      <c r="S127" s="551"/>
      <c r="T127" s="551"/>
      <c r="U127" s="552"/>
      <c r="V127" s="552"/>
    </row>
    <row r="128" spans="2:22" s="16" customFormat="1" ht="12" customHeight="1" outlineLevel="1" x14ac:dyDescent="0.2">
      <c r="B128" s="29"/>
      <c r="C128" s="555"/>
      <c r="D128" s="555"/>
      <c r="E128" s="551"/>
      <c r="F128" s="551"/>
      <c r="G128" s="551"/>
      <c r="H128" s="551"/>
      <c r="I128" s="551"/>
      <c r="J128" s="551"/>
      <c r="K128" s="551"/>
      <c r="L128" s="551"/>
      <c r="M128" s="551"/>
      <c r="N128" s="551"/>
      <c r="O128" s="551"/>
      <c r="P128" s="551"/>
      <c r="Q128" s="551"/>
      <c r="R128" s="551"/>
      <c r="S128" s="551"/>
      <c r="T128" s="551"/>
      <c r="U128" s="552"/>
      <c r="V128" s="552"/>
    </row>
    <row r="129" spans="2:22" s="16" customFormat="1" ht="12" customHeight="1" outlineLevel="1" x14ac:dyDescent="0.2">
      <c r="B129" s="29"/>
      <c r="C129" s="555"/>
      <c r="D129" s="555"/>
      <c r="E129" s="551"/>
      <c r="F129" s="551"/>
      <c r="G129" s="551"/>
      <c r="H129" s="551"/>
      <c r="I129" s="551"/>
      <c r="J129" s="551"/>
      <c r="K129" s="551"/>
      <c r="L129" s="551"/>
      <c r="M129" s="551"/>
      <c r="N129" s="551"/>
      <c r="O129" s="551"/>
      <c r="P129" s="551"/>
      <c r="Q129" s="551"/>
      <c r="R129" s="551"/>
      <c r="S129" s="551"/>
      <c r="T129" s="551"/>
      <c r="U129" s="552"/>
      <c r="V129" s="552"/>
    </row>
    <row r="130" spans="2:22" s="16" customFormat="1" ht="12" customHeight="1" outlineLevel="1" x14ac:dyDescent="0.2">
      <c r="B130" s="29"/>
      <c r="C130" s="555"/>
      <c r="D130" s="555"/>
      <c r="E130" s="551"/>
      <c r="F130" s="551"/>
      <c r="G130" s="551"/>
      <c r="H130" s="551"/>
      <c r="I130" s="551"/>
      <c r="J130" s="551"/>
      <c r="K130" s="551"/>
      <c r="L130" s="551"/>
      <c r="M130" s="551"/>
      <c r="N130" s="551"/>
      <c r="O130" s="551"/>
      <c r="P130" s="551"/>
      <c r="Q130" s="551"/>
      <c r="R130" s="551"/>
      <c r="S130" s="551"/>
      <c r="T130" s="551"/>
      <c r="U130" s="552"/>
      <c r="V130" s="552"/>
    </row>
    <row r="131" spans="2:22" s="16" customFormat="1" ht="12" customHeight="1" outlineLevel="1" x14ac:dyDescent="0.2">
      <c r="B131" s="29"/>
      <c r="C131" s="555"/>
      <c r="D131" s="555"/>
      <c r="E131" s="551"/>
      <c r="F131" s="551"/>
      <c r="G131" s="551"/>
      <c r="H131" s="551"/>
      <c r="I131" s="551"/>
      <c r="J131" s="551"/>
      <c r="K131" s="551"/>
      <c r="L131" s="551"/>
      <c r="M131" s="551"/>
      <c r="N131" s="551"/>
      <c r="O131" s="551"/>
      <c r="P131" s="551"/>
      <c r="Q131" s="551"/>
      <c r="R131" s="551"/>
      <c r="S131" s="551"/>
      <c r="T131" s="551"/>
      <c r="U131" s="552"/>
      <c r="V131" s="552"/>
    </row>
    <row r="132" spans="2:22" s="16" customFormat="1" ht="12" customHeight="1" outlineLevel="1" x14ac:dyDescent="0.2">
      <c r="B132" s="29"/>
      <c r="C132" s="555"/>
      <c r="D132" s="555"/>
      <c r="E132" s="551"/>
      <c r="F132" s="551"/>
      <c r="G132" s="551"/>
      <c r="H132" s="551"/>
      <c r="I132" s="551"/>
      <c r="J132" s="551"/>
      <c r="K132" s="551"/>
      <c r="L132" s="551"/>
      <c r="M132" s="551"/>
      <c r="N132" s="551"/>
      <c r="O132" s="551"/>
      <c r="P132" s="551"/>
      <c r="Q132" s="551"/>
      <c r="R132" s="551"/>
      <c r="S132" s="551"/>
      <c r="T132" s="551"/>
      <c r="U132" s="552"/>
      <c r="V132" s="552"/>
    </row>
    <row r="133" spans="2:22" s="16" customFormat="1" ht="12" customHeight="1" outlineLevel="1" x14ac:dyDescent="0.2">
      <c r="B133" s="29"/>
      <c r="C133" s="555"/>
      <c r="D133" s="555"/>
      <c r="E133" s="551"/>
      <c r="F133" s="551"/>
      <c r="G133" s="551"/>
      <c r="H133" s="551"/>
      <c r="I133" s="551"/>
      <c r="J133" s="551"/>
      <c r="K133" s="551"/>
      <c r="L133" s="551"/>
      <c r="M133" s="551"/>
      <c r="N133" s="551"/>
      <c r="O133" s="551"/>
      <c r="P133" s="551"/>
      <c r="Q133" s="551"/>
      <c r="R133" s="551"/>
      <c r="S133" s="551"/>
      <c r="T133" s="551"/>
      <c r="U133" s="552"/>
      <c r="V133" s="552"/>
    </row>
    <row r="134" spans="2:22" s="16" customFormat="1" ht="12" customHeight="1" outlineLevel="1" x14ac:dyDescent="0.2">
      <c r="B134" s="29"/>
      <c r="C134" s="555"/>
      <c r="D134" s="555"/>
      <c r="E134" s="551"/>
      <c r="F134" s="551"/>
      <c r="G134" s="551"/>
      <c r="H134" s="551"/>
      <c r="I134" s="551"/>
      <c r="J134" s="551"/>
      <c r="K134" s="551"/>
      <c r="L134" s="551"/>
      <c r="M134" s="551"/>
      <c r="N134" s="551"/>
      <c r="O134" s="551"/>
      <c r="P134" s="551"/>
      <c r="Q134" s="551"/>
      <c r="R134" s="551"/>
      <c r="S134" s="551"/>
      <c r="T134" s="551"/>
      <c r="U134" s="552"/>
      <c r="V134" s="552"/>
    </row>
    <row r="135" spans="2:22" s="16" customFormat="1" ht="12" customHeight="1" outlineLevel="1" x14ac:dyDescent="0.2">
      <c r="B135" s="29"/>
      <c r="C135" s="555"/>
      <c r="D135" s="555"/>
      <c r="E135" s="551"/>
      <c r="F135" s="551"/>
      <c r="G135" s="551"/>
      <c r="H135" s="551"/>
      <c r="I135" s="551"/>
      <c r="J135" s="551"/>
      <c r="K135" s="551"/>
      <c r="L135" s="551"/>
      <c r="M135" s="551"/>
      <c r="N135" s="551"/>
      <c r="O135" s="551"/>
      <c r="P135" s="551"/>
      <c r="Q135" s="551"/>
      <c r="R135" s="551"/>
      <c r="S135" s="551"/>
      <c r="T135" s="551"/>
      <c r="U135" s="552"/>
      <c r="V135" s="552"/>
    </row>
    <row r="136" spans="2:22" s="16" customFormat="1" ht="12" customHeight="1" outlineLevel="1" x14ac:dyDescent="0.2">
      <c r="B136" s="29"/>
      <c r="C136" s="555"/>
      <c r="D136" s="555"/>
      <c r="E136" s="551"/>
      <c r="F136" s="551"/>
      <c r="G136" s="551"/>
      <c r="H136" s="551"/>
      <c r="I136" s="551"/>
      <c r="J136" s="551"/>
      <c r="K136" s="551"/>
      <c r="L136" s="551"/>
      <c r="M136" s="551"/>
      <c r="N136" s="551"/>
      <c r="O136" s="551"/>
      <c r="P136" s="551"/>
      <c r="Q136" s="551"/>
      <c r="R136" s="551"/>
      <c r="S136" s="551"/>
      <c r="T136" s="551"/>
      <c r="U136" s="552"/>
      <c r="V136" s="552"/>
    </row>
    <row r="137" spans="2:22" s="16" customFormat="1" ht="12" customHeight="1" outlineLevel="1" x14ac:dyDescent="0.2">
      <c r="B137" s="29"/>
      <c r="C137" s="555"/>
      <c r="D137" s="555"/>
      <c r="E137" s="551"/>
      <c r="F137" s="551"/>
      <c r="G137" s="551"/>
      <c r="H137" s="551"/>
      <c r="I137" s="551"/>
      <c r="J137" s="551"/>
      <c r="K137" s="551"/>
      <c r="L137" s="551"/>
      <c r="M137" s="551"/>
      <c r="N137" s="551"/>
      <c r="O137" s="551"/>
      <c r="P137" s="551"/>
      <c r="Q137" s="551"/>
      <c r="R137" s="551"/>
      <c r="S137" s="551"/>
      <c r="T137" s="551"/>
      <c r="U137" s="552"/>
      <c r="V137" s="552"/>
    </row>
    <row r="138" spans="2:22" s="16" customFormat="1" ht="12" customHeight="1" outlineLevel="1" x14ac:dyDescent="0.2">
      <c r="B138" s="29"/>
      <c r="C138" s="555"/>
      <c r="D138" s="555"/>
      <c r="E138" s="551"/>
      <c r="F138" s="551"/>
      <c r="G138" s="551"/>
      <c r="H138" s="551"/>
      <c r="I138" s="551"/>
      <c r="J138" s="551"/>
      <c r="K138" s="551"/>
      <c r="L138" s="551"/>
      <c r="M138" s="551"/>
      <c r="N138" s="551"/>
      <c r="O138" s="551"/>
      <c r="P138" s="551"/>
      <c r="Q138" s="551"/>
      <c r="R138" s="551"/>
      <c r="S138" s="551"/>
      <c r="T138" s="551"/>
      <c r="U138" s="552"/>
      <c r="V138" s="552"/>
    </row>
    <row r="139" spans="2:22" s="16" customFormat="1" ht="11.25" outlineLevel="1" x14ac:dyDescent="0.2">
      <c r="B139" s="29"/>
      <c r="C139" s="555"/>
      <c r="D139" s="555"/>
      <c r="E139" s="551"/>
      <c r="F139" s="551"/>
      <c r="G139" s="551"/>
      <c r="H139" s="551"/>
      <c r="I139" s="551"/>
      <c r="J139" s="551"/>
      <c r="K139" s="551"/>
      <c r="L139" s="551"/>
      <c r="M139" s="551"/>
      <c r="N139" s="551"/>
      <c r="O139" s="551"/>
      <c r="P139" s="551"/>
      <c r="Q139" s="551"/>
      <c r="R139" s="551"/>
      <c r="S139" s="551"/>
      <c r="T139" s="551"/>
      <c r="U139" s="552"/>
      <c r="V139" s="552"/>
    </row>
    <row r="140" spans="2:22" s="16" customFormat="1" ht="11.25" outlineLevel="1" x14ac:dyDescent="0.2">
      <c r="B140" s="28"/>
      <c r="C140" s="516" t="s">
        <v>128</v>
      </c>
      <c r="D140" s="516"/>
      <c r="E140" s="553">
        <f>AVERAGE(E109:F139)</f>
        <v>8.125</v>
      </c>
      <c r="F140" s="553"/>
      <c r="G140" s="553">
        <f t="shared" ref="G140" si="9">AVERAGE(G109:H139)</f>
        <v>7.4</v>
      </c>
      <c r="H140" s="553"/>
      <c r="I140" s="553">
        <f t="shared" ref="I140" si="10">AVERAGE(I109:J139)</f>
        <v>8.1999999999999993</v>
      </c>
      <c r="J140" s="553"/>
      <c r="K140" s="553">
        <f t="shared" ref="K140" si="11">AVERAGE(K109:L139)</f>
        <v>8.75</v>
      </c>
      <c r="L140" s="553"/>
      <c r="M140" s="553">
        <f t="shared" ref="M140" si="12">AVERAGE(M109:N139)</f>
        <v>8.25</v>
      </c>
      <c r="N140" s="553"/>
      <c r="O140" s="553">
        <f t="shared" ref="O140" si="13">AVERAGE(O109:P139)</f>
        <v>8.3333333333333339</v>
      </c>
      <c r="P140" s="553"/>
      <c r="Q140" s="553">
        <f t="shared" ref="Q140" si="14">AVERAGE(Q109:R139)</f>
        <v>8.5714285714285712</v>
      </c>
      <c r="R140" s="553"/>
      <c r="S140" s="553">
        <f t="shared" ref="S140" si="15">AVERAGE(S109:T139)</f>
        <v>8.75</v>
      </c>
      <c r="T140" s="553"/>
      <c r="U140" s="552">
        <f>AVERAGE(U109:V139)</f>
        <v>8.5708683473389353</v>
      </c>
      <c r="V140" s="552"/>
    </row>
    <row r="141" spans="2:22" x14ac:dyDescent="0.2">
      <c r="B141" s="30"/>
      <c r="C141" s="31"/>
      <c r="D141" s="31"/>
      <c r="E141" s="31"/>
      <c r="F141" s="31"/>
    </row>
    <row r="142" spans="2:22" ht="12" customHeight="1" x14ac:dyDescent="0.2"/>
    <row r="143" spans="2:22" ht="12" hidden="1" customHeight="1" x14ac:dyDescent="0.2"/>
    <row r="144" spans="2:22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  <row r="189" ht="12" hidden="1" customHeight="1" x14ac:dyDescent="0.2"/>
    <row r="190" ht="12" hidden="1" customHeight="1" x14ac:dyDescent="0.2"/>
    <row r="191" ht="12" hidden="1" customHeight="1" x14ac:dyDescent="0.2"/>
    <row r="192" ht="12" hidden="1" customHeight="1" x14ac:dyDescent="0.2"/>
    <row r="193" ht="12" hidden="1" customHeight="1" x14ac:dyDescent="0.2"/>
    <row r="194" ht="12" hidden="1" customHeight="1" x14ac:dyDescent="0.2"/>
    <row r="195" ht="12" hidden="1" customHeight="1" x14ac:dyDescent="0.2"/>
    <row r="196" ht="12" hidden="1" customHeight="1" x14ac:dyDescent="0.2"/>
    <row r="197" ht="12" hidden="1" customHeight="1" x14ac:dyDescent="0.2"/>
    <row r="198" ht="12" hidden="1" customHeight="1" x14ac:dyDescent="0.2"/>
    <row r="199" ht="12" hidden="1" customHeight="1" x14ac:dyDescent="0.2"/>
    <row r="200" ht="12" hidden="1" customHeight="1" x14ac:dyDescent="0.2"/>
    <row r="201" ht="12" hidden="1" customHeight="1" x14ac:dyDescent="0.2"/>
    <row r="202" ht="12" hidden="1" customHeight="1" x14ac:dyDescent="0.2"/>
    <row r="203" ht="12" hidden="1" customHeight="1" x14ac:dyDescent="0.2"/>
    <row r="204" ht="12" hidden="1" customHeight="1" x14ac:dyDescent="0.2"/>
    <row r="205" ht="12" hidden="1" customHeight="1" x14ac:dyDescent="0.2"/>
    <row r="206" ht="12" hidden="1" customHeight="1" x14ac:dyDescent="0.2"/>
    <row r="207" ht="12" hidden="1" customHeight="1" x14ac:dyDescent="0.2"/>
    <row r="208" ht="12" hidden="1" customHeight="1" x14ac:dyDescent="0.2"/>
    <row r="209" ht="12" hidden="1" customHeight="1" x14ac:dyDescent="0.2"/>
    <row r="210" ht="12" hidden="1" customHeight="1" x14ac:dyDescent="0.2"/>
    <row r="211" ht="12" hidden="1" customHeight="1" x14ac:dyDescent="0.2"/>
    <row r="212" ht="12" hidden="1" customHeight="1" x14ac:dyDescent="0.2"/>
    <row r="213" ht="12" hidden="1" customHeight="1" x14ac:dyDescent="0.2"/>
    <row r="214" ht="12" hidden="1" customHeight="1" x14ac:dyDescent="0.2"/>
    <row r="215" ht="12" hidden="1" customHeight="1" x14ac:dyDescent="0.2"/>
    <row r="216" ht="12" hidden="1" customHeight="1" x14ac:dyDescent="0.2"/>
    <row r="217" ht="12" hidden="1" customHeight="1" x14ac:dyDescent="0.2"/>
    <row r="218" ht="12" hidden="1" customHeight="1" x14ac:dyDescent="0.2"/>
    <row r="219" ht="12" hidden="1" customHeight="1" x14ac:dyDescent="0.2"/>
    <row r="220" ht="12" hidden="1" customHeight="1" x14ac:dyDescent="0.2"/>
    <row r="221" ht="12" hidden="1" customHeight="1" x14ac:dyDescent="0.2"/>
    <row r="222" ht="12" hidden="1" customHeight="1" x14ac:dyDescent="0.2"/>
    <row r="223" ht="12" hidden="1" customHeight="1" x14ac:dyDescent="0.2"/>
    <row r="224" ht="12" hidden="1" customHeight="1" x14ac:dyDescent="0.2"/>
    <row r="225" ht="12" hidden="1" customHeight="1" x14ac:dyDescent="0.2"/>
    <row r="226" ht="12" hidden="1" customHeight="1" x14ac:dyDescent="0.2"/>
    <row r="227" ht="12" hidden="1" customHeight="1" x14ac:dyDescent="0.2"/>
    <row r="228" ht="12" hidden="1" customHeight="1" x14ac:dyDescent="0.2"/>
    <row r="229" ht="12" hidden="1" customHeight="1" x14ac:dyDescent="0.2"/>
    <row r="230" ht="12" hidden="1" customHeight="1" x14ac:dyDescent="0.2"/>
    <row r="231" ht="12" hidden="1" customHeight="1" x14ac:dyDescent="0.2"/>
    <row r="232" ht="12" hidden="1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</sheetData>
  <mergeCells count="762">
    <mergeCell ref="M120:N120"/>
    <mergeCell ref="O120:P120"/>
    <mergeCell ref="Q120:R120"/>
    <mergeCell ref="S120:T120"/>
    <mergeCell ref="E121:F121"/>
    <mergeCell ref="G121:H121"/>
    <mergeCell ref="I122:J122"/>
    <mergeCell ref="K122:L122"/>
    <mergeCell ref="M122:N122"/>
    <mergeCell ref="O122:P122"/>
    <mergeCell ref="Q122:R122"/>
    <mergeCell ref="S122:T122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I121:J121"/>
    <mergeCell ref="K121:L121"/>
    <mergeCell ref="M121:N121"/>
    <mergeCell ref="O121:P121"/>
    <mergeCell ref="Q121:R121"/>
    <mergeCell ref="S121:T121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I120:J120"/>
    <mergeCell ref="K120:L120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O110:P110"/>
    <mergeCell ref="Q110:R110"/>
    <mergeCell ref="S110:T110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C95:D95"/>
    <mergeCell ref="C96:D96"/>
    <mergeCell ref="C97:D97"/>
    <mergeCell ref="C98:D98"/>
    <mergeCell ref="E109:F109"/>
    <mergeCell ref="G109:H109"/>
    <mergeCell ref="I109:J109"/>
    <mergeCell ref="K109:L109"/>
    <mergeCell ref="M109:N109"/>
    <mergeCell ref="E95:F95"/>
    <mergeCell ref="G95:H95"/>
    <mergeCell ref="E96:F96"/>
    <mergeCell ref="G96:H96"/>
    <mergeCell ref="E97:F97"/>
    <mergeCell ref="G97:H97"/>
    <mergeCell ref="I96:J96"/>
    <mergeCell ref="K96:L96"/>
    <mergeCell ref="M96:N96"/>
    <mergeCell ref="B105:G106"/>
    <mergeCell ref="H105:K106"/>
    <mergeCell ref="C108:D108"/>
    <mergeCell ref="E108:F108"/>
    <mergeCell ref="G108:H108"/>
    <mergeCell ref="E98:F98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87:F87"/>
    <mergeCell ref="G87:H87"/>
    <mergeCell ref="E88:F88"/>
    <mergeCell ref="G88:H88"/>
    <mergeCell ref="E89:F89"/>
    <mergeCell ref="G89:H89"/>
    <mergeCell ref="I88:J88"/>
    <mergeCell ref="K88:L88"/>
    <mergeCell ref="M88:N88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68:F68"/>
    <mergeCell ref="G68:H68"/>
    <mergeCell ref="E69:F69"/>
    <mergeCell ref="G69:H69"/>
    <mergeCell ref="E70:F70"/>
    <mergeCell ref="G70:H70"/>
    <mergeCell ref="E71:F71"/>
    <mergeCell ref="G71:H71"/>
    <mergeCell ref="I71:J71"/>
    <mergeCell ref="I68:J68"/>
    <mergeCell ref="B60:U60"/>
    <mergeCell ref="B62:G63"/>
    <mergeCell ref="H62:K63"/>
    <mergeCell ref="B64:G65"/>
    <mergeCell ref="H64:K65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K68:L68"/>
    <mergeCell ref="M68:N68"/>
    <mergeCell ref="O68:P68"/>
    <mergeCell ref="Q68:R68"/>
    <mergeCell ref="S68:T68"/>
    <mergeCell ref="I79:J79"/>
    <mergeCell ref="K79:L79"/>
    <mergeCell ref="M79:N79"/>
    <mergeCell ref="O79:P79"/>
    <mergeCell ref="Q79:R79"/>
    <mergeCell ref="S79:T79"/>
    <mergeCell ref="K71:L71"/>
    <mergeCell ref="M71:N71"/>
    <mergeCell ref="O71:P71"/>
    <mergeCell ref="Q71:R71"/>
    <mergeCell ref="S71:T71"/>
    <mergeCell ref="I75:J75"/>
    <mergeCell ref="K75:L75"/>
    <mergeCell ref="M75:N75"/>
    <mergeCell ref="O75:P75"/>
    <mergeCell ref="Q75:R75"/>
    <mergeCell ref="S75:T75"/>
    <mergeCell ref="B48:U48"/>
    <mergeCell ref="B49:C56"/>
    <mergeCell ref="E49:U49"/>
    <mergeCell ref="E50:U50"/>
    <mergeCell ref="E51:U51"/>
    <mergeCell ref="D52:U52"/>
    <mergeCell ref="E53:K53"/>
    <mergeCell ref="L53:N53"/>
    <mergeCell ref="O53:Q53"/>
    <mergeCell ref="R53:U53"/>
    <mergeCell ref="E54:K54"/>
    <mergeCell ref="L54:N54"/>
    <mergeCell ref="O54:Q54"/>
    <mergeCell ref="R54:U54"/>
    <mergeCell ref="E56:K56"/>
    <mergeCell ref="L56:N56"/>
    <mergeCell ref="O56:Q56"/>
    <mergeCell ref="R56:U56"/>
    <mergeCell ref="B36:U36"/>
    <mergeCell ref="B37:U37"/>
    <mergeCell ref="B38:U38"/>
    <mergeCell ref="B39:C46"/>
    <mergeCell ref="E39:U39"/>
    <mergeCell ref="E40:U40"/>
    <mergeCell ref="E41:U41"/>
    <mergeCell ref="D42:U42"/>
    <mergeCell ref="E43:K43"/>
    <mergeCell ref="L43:N43"/>
    <mergeCell ref="O43:Q43"/>
    <mergeCell ref="R43:U43"/>
    <mergeCell ref="E44:K44"/>
    <mergeCell ref="L44:N44"/>
    <mergeCell ref="O44:Q44"/>
    <mergeCell ref="R44:U44"/>
    <mergeCell ref="E46:K46"/>
    <mergeCell ref="L46:N46"/>
    <mergeCell ref="O46:Q46"/>
    <mergeCell ref="R46:U46"/>
    <mergeCell ref="B10:D10"/>
    <mergeCell ref="E10:U10"/>
    <mergeCell ref="B2:D4"/>
    <mergeCell ref="E2:U4"/>
    <mergeCell ref="B6:U6"/>
    <mergeCell ref="B7:B8"/>
    <mergeCell ref="C7:U8"/>
    <mergeCell ref="B11:D11"/>
    <mergeCell ref="E11:U11"/>
    <mergeCell ref="B17:D17"/>
    <mergeCell ref="E17:U17"/>
    <mergeCell ref="B18:D18"/>
    <mergeCell ref="E18:U18"/>
    <mergeCell ref="B19:D19"/>
    <mergeCell ref="E19:U19"/>
    <mergeCell ref="B20:D20"/>
    <mergeCell ref="E20:U20"/>
    <mergeCell ref="B28:B30"/>
    <mergeCell ref="C28:G30"/>
    <mergeCell ref="H28:U28"/>
    <mergeCell ref="B27:U27"/>
    <mergeCell ref="E22:G22"/>
    <mergeCell ref="E23:G23"/>
    <mergeCell ref="H23:U23"/>
    <mergeCell ref="E24:G24"/>
    <mergeCell ref="H24:U24"/>
    <mergeCell ref="E25:G25"/>
    <mergeCell ref="H25:U25"/>
    <mergeCell ref="H21:N21"/>
    <mergeCell ref="O21:U21"/>
    <mergeCell ref="H22:N22"/>
    <mergeCell ref="O22:U22"/>
    <mergeCell ref="B21:D25"/>
    <mergeCell ref="B12:D12"/>
    <mergeCell ref="E12:U12"/>
    <mergeCell ref="B13:D13"/>
    <mergeCell ref="E13:U13"/>
    <mergeCell ref="B14:D14"/>
    <mergeCell ref="E14:U14"/>
    <mergeCell ref="B15:D15"/>
    <mergeCell ref="E15:U15"/>
    <mergeCell ref="B16:D16"/>
    <mergeCell ref="E16:U16"/>
    <mergeCell ref="B34:G34"/>
    <mergeCell ref="B32:G32"/>
    <mergeCell ref="H32:N32"/>
    <mergeCell ref="O32:U32"/>
    <mergeCell ref="H34:N34"/>
    <mergeCell ref="O34:U34"/>
    <mergeCell ref="H29:N30"/>
    <mergeCell ref="O29:U30"/>
    <mergeCell ref="H31:N31"/>
    <mergeCell ref="O31:U31"/>
    <mergeCell ref="B31:G31"/>
    <mergeCell ref="C117:D117"/>
    <mergeCell ref="C118:D118"/>
    <mergeCell ref="C115:D115"/>
    <mergeCell ref="C116:D116"/>
    <mergeCell ref="C113:D113"/>
    <mergeCell ref="C114:D114"/>
    <mergeCell ref="C111:D111"/>
    <mergeCell ref="C112:D112"/>
    <mergeCell ref="C109:D109"/>
    <mergeCell ref="C110:D110"/>
    <mergeCell ref="C125:D125"/>
    <mergeCell ref="C126:D126"/>
    <mergeCell ref="E126:F126"/>
    <mergeCell ref="G126:H126"/>
    <mergeCell ref="C123:D123"/>
    <mergeCell ref="C124:D124"/>
    <mergeCell ref="C121:D121"/>
    <mergeCell ref="C122:D122"/>
    <mergeCell ref="C119:D119"/>
    <mergeCell ref="C120:D120"/>
    <mergeCell ref="E120:F120"/>
    <mergeCell ref="G120:H120"/>
    <mergeCell ref="E122:F122"/>
    <mergeCell ref="G122:H122"/>
    <mergeCell ref="E124:F124"/>
    <mergeCell ref="G124:H124"/>
    <mergeCell ref="E125:F125"/>
    <mergeCell ref="G125:H125"/>
    <mergeCell ref="C127:D127"/>
    <mergeCell ref="E127:F127"/>
    <mergeCell ref="G127:H127"/>
    <mergeCell ref="C128:D128"/>
    <mergeCell ref="E128:F128"/>
    <mergeCell ref="G128:H128"/>
    <mergeCell ref="I127:J127"/>
    <mergeCell ref="K127:L127"/>
    <mergeCell ref="M127:N127"/>
    <mergeCell ref="C129:D129"/>
    <mergeCell ref="E129:F129"/>
    <mergeCell ref="G129:H129"/>
    <mergeCell ref="C130:D130"/>
    <mergeCell ref="E130:F130"/>
    <mergeCell ref="G130:H130"/>
    <mergeCell ref="I129:J129"/>
    <mergeCell ref="K129:L129"/>
    <mergeCell ref="M129:N129"/>
    <mergeCell ref="C131:D131"/>
    <mergeCell ref="E131:F131"/>
    <mergeCell ref="G131:H131"/>
    <mergeCell ref="C132:D132"/>
    <mergeCell ref="E132:F132"/>
    <mergeCell ref="G132:H132"/>
    <mergeCell ref="I131:J131"/>
    <mergeCell ref="K131:L131"/>
    <mergeCell ref="M131:N131"/>
    <mergeCell ref="G133:H133"/>
    <mergeCell ref="C134:D134"/>
    <mergeCell ref="E134:F134"/>
    <mergeCell ref="G134:H134"/>
    <mergeCell ref="I133:J133"/>
    <mergeCell ref="K133:L133"/>
    <mergeCell ref="M133:N133"/>
    <mergeCell ref="O133:P133"/>
    <mergeCell ref="Q133:R133"/>
    <mergeCell ref="C140:D140"/>
    <mergeCell ref="E140:F140"/>
    <mergeCell ref="G140:H140"/>
    <mergeCell ref="I139:J139"/>
    <mergeCell ref="K139:L139"/>
    <mergeCell ref="M139:N139"/>
    <mergeCell ref="O139:P139"/>
    <mergeCell ref="Q139:R139"/>
    <mergeCell ref="C137:D137"/>
    <mergeCell ref="E137:F137"/>
    <mergeCell ref="G137:H137"/>
    <mergeCell ref="C138:D138"/>
    <mergeCell ref="E138:F138"/>
    <mergeCell ref="G138:H138"/>
    <mergeCell ref="I137:J137"/>
    <mergeCell ref="K137:L137"/>
    <mergeCell ref="M137:N137"/>
    <mergeCell ref="O137:P137"/>
    <mergeCell ref="Q137:R137"/>
    <mergeCell ref="U68:V68"/>
    <mergeCell ref="I69:J69"/>
    <mergeCell ref="K69:L69"/>
    <mergeCell ref="M69:N69"/>
    <mergeCell ref="O69:P69"/>
    <mergeCell ref="Q69:R69"/>
    <mergeCell ref="S69:T69"/>
    <mergeCell ref="U69:V69"/>
    <mergeCell ref="C139:D139"/>
    <mergeCell ref="E139:F139"/>
    <mergeCell ref="G139:H139"/>
    <mergeCell ref="C135:D135"/>
    <mergeCell ref="E135:F135"/>
    <mergeCell ref="G135:H135"/>
    <mergeCell ref="C136:D136"/>
    <mergeCell ref="E136:F136"/>
    <mergeCell ref="G136:H136"/>
    <mergeCell ref="I135:J135"/>
    <mergeCell ref="K135:L135"/>
    <mergeCell ref="M135:N135"/>
    <mergeCell ref="O135:P135"/>
    <mergeCell ref="Q135:R135"/>
    <mergeCell ref="C133:D133"/>
    <mergeCell ref="E133:F133"/>
    <mergeCell ref="U71:V71"/>
    <mergeCell ref="I70:J70"/>
    <mergeCell ref="K70:L70"/>
    <mergeCell ref="M70:N70"/>
    <mergeCell ref="O70:P70"/>
    <mergeCell ref="Q70:R70"/>
    <mergeCell ref="S70:T70"/>
    <mergeCell ref="U70:V70"/>
    <mergeCell ref="I73:J73"/>
    <mergeCell ref="K73:L73"/>
    <mergeCell ref="M73:N73"/>
    <mergeCell ref="O73:P73"/>
    <mergeCell ref="Q73:R73"/>
    <mergeCell ref="S73:T73"/>
    <mergeCell ref="U73:V73"/>
    <mergeCell ref="I72:J72"/>
    <mergeCell ref="K72:L72"/>
    <mergeCell ref="M72:N72"/>
    <mergeCell ref="O72:P72"/>
    <mergeCell ref="Q72:R72"/>
    <mergeCell ref="S72:T72"/>
    <mergeCell ref="U72:V72"/>
    <mergeCell ref="U75:V75"/>
    <mergeCell ref="I74:J74"/>
    <mergeCell ref="K74:L74"/>
    <mergeCell ref="M74:N74"/>
    <mergeCell ref="O74:P74"/>
    <mergeCell ref="Q74:R74"/>
    <mergeCell ref="S74:T74"/>
    <mergeCell ref="U74:V74"/>
    <mergeCell ref="I77:J77"/>
    <mergeCell ref="K77:L77"/>
    <mergeCell ref="M77:N77"/>
    <mergeCell ref="O77:P77"/>
    <mergeCell ref="Q77:R77"/>
    <mergeCell ref="S77:T77"/>
    <mergeCell ref="U77:V77"/>
    <mergeCell ref="I76:J76"/>
    <mergeCell ref="K76:L76"/>
    <mergeCell ref="M76:N76"/>
    <mergeCell ref="O76:P76"/>
    <mergeCell ref="Q76:R76"/>
    <mergeCell ref="S76:T76"/>
    <mergeCell ref="U76:V76"/>
    <mergeCell ref="I80:J80"/>
    <mergeCell ref="K80:L80"/>
    <mergeCell ref="M80:N80"/>
    <mergeCell ref="O80:P80"/>
    <mergeCell ref="Q80:R80"/>
    <mergeCell ref="S80:T80"/>
    <mergeCell ref="U80:V80"/>
    <mergeCell ref="U79:V79"/>
    <mergeCell ref="I78:J78"/>
    <mergeCell ref="K78:L78"/>
    <mergeCell ref="M78:N78"/>
    <mergeCell ref="O78:P78"/>
    <mergeCell ref="Q78:R78"/>
    <mergeCell ref="S78:T78"/>
    <mergeCell ref="U78:V78"/>
    <mergeCell ref="I82:J82"/>
    <mergeCell ref="K82:L82"/>
    <mergeCell ref="M82:N82"/>
    <mergeCell ref="O82:P82"/>
    <mergeCell ref="Q82:R82"/>
    <mergeCell ref="S82:T82"/>
    <mergeCell ref="U82:V82"/>
    <mergeCell ref="I81:J81"/>
    <mergeCell ref="K81:L81"/>
    <mergeCell ref="M81:N81"/>
    <mergeCell ref="O81:P81"/>
    <mergeCell ref="Q81:R81"/>
    <mergeCell ref="S81:T81"/>
    <mergeCell ref="U81:V81"/>
    <mergeCell ref="I84:J84"/>
    <mergeCell ref="K84:L84"/>
    <mergeCell ref="M84:N84"/>
    <mergeCell ref="O84:P84"/>
    <mergeCell ref="Q84:R84"/>
    <mergeCell ref="S84:T84"/>
    <mergeCell ref="U84:V84"/>
    <mergeCell ref="I83:J83"/>
    <mergeCell ref="K83:L83"/>
    <mergeCell ref="M83:N83"/>
    <mergeCell ref="O83:P83"/>
    <mergeCell ref="Q83:R83"/>
    <mergeCell ref="S83:T83"/>
    <mergeCell ref="U83:V83"/>
    <mergeCell ref="I86:J86"/>
    <mergeCell ref="K86:L86"/>
    <mergeCell ref="M86:N86"/>
    <mergeCell ref="O86:P86"/>
    <mergeCell ref="Q86:R86"/>
    <mergeCell ref="S86:T86"/>
    <mergeCell ref="U86:V86"/>
    <mergeCell ref="I85:J85"/>
    <mergeCell ref="K85:L85"/>
    <mergeCell ref="M85:N85"/>
    <mergeCell ref="O85:P85"/>
    <mergeCell ref="Q85:R85"/>
    <mergeCell ref="S85:T85"/>
    <mergeCell ref="U85:V85"/>
    <mergeCell ref="S88:T88"/>
    <mergeCell ref="U88:V88"/>
    <mergeCell ref="I87:J87"/>
    <mergeCell ref="K87:L87"/>
    <mergeCell ref="M87:N87"/>
    <mergeCell ref="O87:P87"/>
    <mergeCell ref="Q87:R87"/>
    <mergeCell ref="S87:T87"/>
    <mergeCell ref="U87:V87"/>
    <mergeCell ref="O88:P88"/>
    <mergeCell ref="Q88:R88"/>
    <mergeCell ref="I90:J90"/>
    <mergeCell ref="K90:L90"/>
    <mergeCell ref="M90:N90"/>
    <mergeCell ref="O90:P90"/>
    <mergeCell ref="Q90:R90"/>
    <mergeCell ref="S90:T90"/>
    <mergeCell ref="U90:V90"/>
    <mergeCell ref="I89:J89"/>
    <mergeCell ref="K89:L89"/>
    <mergeCell ref="M89:N89"/>
    <mergeCell ref="O89:P89"/>
    <mergeCell ref="Q89:R89"/>
    <mergeCell ref="S89:T89"/>
    <mergeCell ref="U89:V89"/>
    <mergeCell ref="I92:J92"/>
    <mergeCell ref="K92:L92"/>
    <mergeCell ref="M92:N92"/>
    <mergeCell ref="O92:P92"/>
    <mergeCell ref="Q92:R92"/>
    <mergeCell ref="S92:T92"/>
    <mergeCell ref="U92:V92"/>
    <mergeCell ref="I91:J91"/>
    <mergeCell ref="K91:L91"/>
    <mergeCell ref="M91:N91"/>
    <mergeCell ref="O91:P91"/>
    <mergeCell ref="Q91:R91"/>
    <mergeCell ref="S91:T91"/>
    <mergeCell ref="U91:V91"/>
    <mergeCell ref="I94:J94"/>
    <mergeCell ref="K94:L94"/>
    <mergeCell ref="M94:N94"/>
    <mergeCell ref="O94:P94"/>
    <mergeCell ref="Q94:R94"/>
    <mergeCell ref="S94:T94"/>
    <mergeCell ref="U94:V94"/>
    <mergeCell ref="I93:J93"/>
    <mergeCell ref="K93:L93"/>
    <mergeCell ref="M93:N93"/>
    <mergeCell ref="O93:P93"/>
    <mergeCell ref="Q93:R93"/>
    <mergeCell ref="S93:T93"/>
    <mergeCell ref="U93:V93"/>
    <mergeCell ref="S96:T96"/>
    <mergeCell ref="U96:V96"/>
    <mergeCell ref="I95:J95"/>
    <mergeCell ref="K95:L95"/>
    <mergeCell ref="M95:N95"/>
    <mergeCell ref="O95:P95"/>
    <mergeCell ref="Q95:R95"/>
    <mergeCell ref="S95:T95"/>
    <mergeCell ref="U95:V95"/>
    <mergeCell ref="O96:P96"/>
    <mergeCell ref="Q96:R96"/>
    <mergeCell ref="S98:T98"/>
    <mergeCell ref="U98:V98"/>
    <mergeCell ref="I97:J97"/>
    <mergeCell ref="K97:L97"/>
    <mergeCell ref="M97:N97"/>
    <mergeCell ref="O97:P97"/>
    <mergeCell ref="Q97:R97"/>
    <mergeCell ref="S97:T97"/>
    <mergeCell ref="U97:V97"/>
    <mergeCell ref="I98:J98"/>
    <mergeCell ref="K98:L98"/>
    <mergeCell ref="M98:N98"/>
    <mergeCell ref="O98:P98"/>
    <mergeCell ref="G98:H98"/>
    <mergeCell ref="E99:F99"/>
    <mergeCell ref="G99:H99"/>
    <mergeCell ref="C99:D99"/>
    <mergeCell ref="I99:J99"/>
    <mergeCell ref="K99:L99"/>
    <mergeCell ref="M99:N99"/>
    <mergeCell ref="O99:P99"/>
    <mergeCell ref="Q99:R99"/>
    <mergeCell ref="Q98:R98"/>
    <mergeCell ref="S99:T99"/>
    <mergeCell ref="U99:V99"/>
    <mergeCell ref="B101:U101"/>
    <mergeCell ref="B103:G104"/>
    <mergeCell ref="H103:K104"/>
    <mergeCell ref="U111:V111"/>
    <mergeCell ref="U112:V112"/>
    <mergeCell ref="U109:V109"/>
    <mergeCell ref="U110:V110"/>
    <mergeCell ref="I108:J108"/>
    <mergeCell ref="K108:L108"/>
    <mergeCell ref="M108:N108"/>
    <mergeCell ref="O108:P108"/>
    <mergeCell ref="Q108:R108"/>
    <mergeCell ref="S108:T108"/>
    <mergeCell ref="U108:V108"/>
    <mergeCell ref="O109:P109"/>
    <mergeCell ref="Q109:R109"/>
    <mergeCell ref="S109:T109"/>
    <mergeCell ref="E110:F110"/>
    <mergeCell ref="G110:H110"/>
    <mergeCell ref="I110:J110"/>
    <mergeCell ref="K110:L110"/>
    <mergeCell ref="M110:N110"/>
    <mergeCell ref="U121:V121"/>
    <mergeCell ref="U122:V122"/>
    <mergeCell ref="U119:V119"/>
    <mergeCell ref="U120:V120"/>
    <mergeCell ref="U117:V117"/>
    <mergeCell ref="U118:V118"/>
    <mergeCell ref="U115:V115"/>
    <mergeCell ref="U116:V116"/>
    <mergeCell ref="U113:V113"/>
    <mergeCell ref="U114:V114"/>
    <mergeCell ref="U125:V125"/>
    <mergeCell ref="I126:J126"/>
    <mergeCell ref="K126:L126"/>
    <mergeCell ref="M126:N126"/>
    <mergeCell ref="O126:P126"/>
    <mergeCell ref="Q126:R126"/>
    <mergeCell ref="S126:T126"/>
    <mergeCell ref="U126:V126"/>
    <mergeCell ref="U123:V123"/>
    <mergeCell ref="U124:V124"/>
    <mergeCell ref="I124:J124"/>
    <mergeCell ref="K124:L124"/>
    <mergeCell ref="M124:N124"/>
    <mergeCell ref="O124:P124"/>
    <mergeCell ref="Q124:R124"/>
    <mergeCell ref="S124:T124"/>
    <mergeCell ref="I125:J125"/>
    <mergeCell ref="K125:L125"/>
    <mergeCell ref="M125:N125"/>
    <mergeCell ref="O125:P125"/>
    <mergeCell ref="Q125:R125"/>
    <mergeCell ref="S125:T125"/>
    <mergeCell ref="S127:T127"/>
    <mergeCell ref="U127:V127"/>
    <mergeCell ref="I128:J128"/>
    <mergeCell ref="K128:L128"/>
    <mergeCell ref="M128:N128"/>
    <mergeCell ref="O128:P128"/>
    <mergeCell ref="Q128:R128"/>
    <mergeCell ref="S128:T128"/>
    <mergeCell ref="U128:V128"/>
    <mergeCell ref="O127:P127"/>
    <mergeCell ref="Q127:R127"/>
    <mergeCell ref="S129:T129"/>
    <mergeCell ref="U129:V129"/>
    <mergeCell ref="I130:J130"/>
    <mergeCell ref="K130:L130"/>
    <mergeCell ref="M130:N130"/>
    <mergeCell ref="O130:P130"/>
    <mergeCell ref="Q130:R130"/>
    <mergeCell ref="S130:T130"/>
    <mergeCell ref="U130:V130"/>
    <mergeCell ref="O129:P129"/>
    <mergeCell ref="Q129:R129"/>
    <mergeCell ref="S131:T131"/>
    <mergeCell ref="U131:V131"/>
    <mergeCell ref="I132:J132"/>
    <mergeCell ref="K132:L132"/>
    <mergeCell ref="M132:N132"/>
    <mergeCell ref="O132:P132"/>
    <mergeCell ref="Q132:R132"/>
    <mergeCell ref="S132:T132"/>
    <mergeCell ref="U132:V132"/>
    <mergeCell ref="O131:P131"/>
    <mergeCell ref="Q131:R131"/>
    <mergeCell ref="S133:T133"/>
    <mergeCell ref="U133:V133"/>
    <mergeCell ref="I134:J134"/>
    <mergeCell ref="K134:L134"/>
    <mergeCell ref="M134:N134"/>
    <mergeCell ref="O134:P134"/>
    <mergeCell ref="Q134:R134"/>
    <mergeCell ref="S134:T134"/>
    <mergeCell ref="U134:V134"/>
    <mergeCell ref="S135:T135"/>
    <mergeCell ref="U135:V135"/>
    <mergeCell ref="I136:J136"/>
    <mergeCell ref="K136:L136"/>
    <mergeCell ref="M136:N136"/>
    <mergeCell ref="O136:P136"/>
    <mergeCell ref="Q136:R136"/>
    <mergeCell ref="S136:T136"/>
    <mergeCell ref="U136:V136"/>
    <mergeCell ref="S137:T137"/>
    <mergeCell ref="U137:V137"/>
    <mergeCell ref="I138:J138"/>
    <mergeCell ref="K138:L138"/>
    <mergeCell ref="M138:N138"/>
    <mergeCell ref="O138:P138"/>
    <mergeCell ref="Q138:R138"/>
    <mergeCell ref="S138:T138"/>
    <mergeCell ref="U138:V138"/>
    <mergeCell ref="S139:T139"/>
    <mergeCell ref="U139:V139"/>
    <mergeCell ref="I140:J140"/>
    <mergeCell ref="K140:L140"/>
    <mergeCell ref="M140:N140"/>
    <mergeCell ref="O140:P140"/>
    <mergeCell ref="Q140:R140"/>
    <mergeCell ref="S140:T140"/>
    <mergeCell ref="U140:V140"/>
  </mergeCells>
  <conditionalFormatting sqref="E11">
    <cfRule type="expression" priority="22" stopIfTrue="1">
      <formula>#REF!=""</formula>
    </cfRule>
    <cfRule type="expression" dxfId="131" priority="23" stopIfTrue="1">
      <formula>E11&lt;&gt;""</formula>
    </cfRule>
    <cfRule type="expression" dxfId="130" priority="24" stopIfTrue="1">
      <formula>#REF!&lt;&gt;""</formula>
    </cfRule>
  </conditionalFormatting>
  <conditionalFormatting sqref="E13 E19">
    <cfRule type="expression" priority="19" stopIfTrue="1">
      <formula>#REF!=""</formula>
    </cfRule>
    <cfRule type="expression" dxfId="129" priority="20" stopIfTrue="1">
      <formula>E13&lt;&gt;""</formula>
    </cfRule>
    <cfRule type="expression" dxfId="128" priority="21" stopIfTrue="1">
      <formula>#REF!&lt;&gt;""</formula>
    </cfRule>
  </conditionalFormatting>
  <conditionalFormatting sqref="E15">
    <cfRule type="expression" priority="13" stopIfTrue="1">
      <formula>#REF!=""</formula>
    </cfRule>
    <cfRule type="expression" dxfId="127" priority="14" stopIfTrue="1">
      <formula>E15&lt;&gt;""</formula>
    </cfRule>
    <cfRule type="expression" dxfId="126" priority="15" stopIfTrue="1">
      <formula>#REF!&lt;&gt;""</formula>
    </cfRule>
  </conditionalFormatting>
  <conditionalFormatting sqref="E17">
    <cfRule type="expression" priority="1" stopIfTrue="1">
      <formula>#REF!=""</formula>
    </cfRule>
    <cfRule type="expression" dxfId="125" priority="2" stopIfTrue="1">
      <formula>E17&lt;&gt;""</formula>
    </cfRule>
    <cfRule type="expression" dxfId="124" priority="3" stopIfTrue="1">
      <formula>#REF!&lt;&gt;""</formula>
    </cfRule>
  </conditionalFormatting>
  <dataValidations disablePrompts="1" count="1">
    <dataValidation type="list" allowBlank="1" showInputMessage="1" showErrorMessage="1" sqref="D982931:D982957 D917395:D917421 D851859:D851885 D786323:D786349 D720787:D720813 D655251:D655277 D589715:D589741 D524179:D524205 D458643:D458669 D393107:D393133 D327571:D327597 D262035:D262061 D196499:D196525 D130963:D130989 D65427:D65453" xr:uid="{00000000-0002-0000-0A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R3&amp;C&amp;"Calibri,Regular"&amp;7 &amp;K01+04513/03/2019&amp;R&amp;"Calibri,Regular"&amp;7&amp;K01+045Página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499984740745262"/>
  </sheetPr>
  <dimension ref="A1:WWM382"/>
  <sheetViews>
    <sheetView showGridLines="0" showRuler="0" zoomScale="130" zoomScaleNormal="130" zoomScaleSheetLayoutView="100" zoomScalePageLayoutView="130" workbookViewId="0">
      <selection activeCell="B7" sqref="B7:B8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593" t="s">
        <v>99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</row>
    <row r="7" spans="2:21" s="15" customFormat="1" ht="11.25" customHeight="1" x14ac:dyDescent="0.2">
      <c r="B7" s="610" t="s">
        <v>37</v>
      </c>
      <c r="C7" s="612" t="s">
        <v>100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4"/>
    </row>
    <row r="8" spans="2:21" s="16" customFormat="1" ht="11.25" customHeight="1" x14ac:dyDescent="0.2">
      <c r="B8" s="611"/>
      <c r="C8" s="615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297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298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78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101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253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81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253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21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526" t="s">
        <v>75</v>
      </c>
      <c r="C18" s="527"/>
      <c r="D18" s="528"/>
      <c r="E18" s="530" t="s">
        <v>84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21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21" s="16" customFormat="1" ht="70.5" customHeight="1" x14ac:dyDescent="0.2">
      <c r="B20" s="526" t="s">
        <v>77</v>
      </c>
      <c r="C20" s="527"/>
      <c r="D20" s="528"/>
      <c r="E20" s="532" t="s">
        <v>443</v>
      </c>
      <c r="F20" s="530" t="s">
        <v>86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21" s="16" customFormat="1" ht="39" customHeight="1" x14ac:dyDescent="0.2">
      <c r="B21" s="468" t="s">
        <v>398</v>
      </c>
      <c r="C21" s="469"/>
      <c r="D21" s="470"/>
      <c r="E21" s="199"/>
      <c r="F21" s="197"/>
      <c r="G21" s="198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252.75" customHeight="1" x14ac:dyDescent="0.2">
      <c r="B22" s="471"/>
      <c r="C22" s="472"/>
      <c r="D22" s="473"/>
      <c r="E22" s="400" t="s">
        <v>524</v>
      </c>
      <c r="F22" s="401"/>
      <c r="G22" s="402"/>
      <c r="H22" s="465" t="s">
        <v>411</v>
      </c>
      <c r="I22" s="466"/>
      <c r="J22" s="466"/>
      <c r="K22" s="466"/>
      <c r="L22" s="466"/>
      <c r="M22" s="466"/>
      <c r="N22" s="466"/>
      <c r="O22" s="534" t="s">
        <v>536</v>
      </c>
      <c r="P22" s="466"/>
      <c r="Q22" s="466"/>
      <c r="R22" s="466"/>
      <c r="S22" s="466"/>
      <c r="T22" s="466"/>
      <c r="U22" s="467"/>
    </row>
    <row r="23" spans="2:21" s="16" customFormat="1" ht="16.5" customHeight="1" x14ac:dyDescent="0.2">
      <c r="B23" s="471"/>
      <c r="C23" s="472"/>
      <c r="D23" s="473"/>
      <c r="E23" s="400" t="s">
        <v>400</v>
      </c>
      <c r="F23" s="401"/>
      <c r="G23" s="402"/>
      <c r="H23" s="403" t="s">
        <v>412</v>
      </c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4"/>
    </row>
    <row r="24" spans="2:21" s="16" customFormat="1" ht="16.5" customHeight="1" x14ac:dyDescent="0.2">
      <c r="B24" s="471"/>
      <c r="C24" s="472"/>
      <c r="D24" s="473"/>
      <c r="E24" s="400" t="s">
        <v>401</v>
      </c>
      <c r="F24" s="401"/>
      <c r="G24" s="402"/>
      <c r="H24" s="403" t="s">
        <v>442</v>
      </c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4"/>
    </row>
    <row r="25" spans="2:21" s="16" customFormat="1" ht="16.5" customHeight="1" x14ac:dyDescent="0.2">
      <c r="B25" s="474"/>
      <c r="C25" s="475"/>
      <c r="D25" s="476"/>
      <c r="E25" s="400" t="s">
        <v>402</v>
      </c>
      <c r="F25" s="401"/>
      <c r="G25" s="402"/>
      <c r="H25" s="403" t="s">
        <v>403</v>
      </c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4"/>
    </row>
    <row r="26" spans="2:21" ht="12" customHeight="1" x14ac:dyDescent="0.2"/>
    <row r="27" spans="2:21" s="15" customFormat="1" ht="20.25" customHeight="1" x14ac:dyDescent="0.2">
      <c r="B27" s="593" t="s">
        <v>177</v>
      </c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</row>
    <row r="28" spans="2:21" ht="12" customHeight="1" x14ac:dyDescent="0.2">
      <c r="B28" s="597" t="str">
        <f>B7</f>
        <v>S1</v>
      </c>
      <c r="C28" s="599" t="str">
        <f>E10</f>
        <v xml:space="preserve">Número de pessoas que participaram de eventos voltados para a promoção da cultura da cooperação e disseminação da doutrina, valores e princípios do cooperativismo </v>
      </c>
      <c r="D28" s="599"/>
      <c r="E28" s="599"/>
      <c r="F28" s="599"/>
      <c r="G28" s="599"/>
      <c r="H28" s="600" t="s">
        <v>66</v>
      </c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</row>
    <row r="29" spans="2:21" ht="12" customHeight="1" x14ac:dyDescent="0.2">
      <c r="B29" s="598"/>
      <c r="C29" s="599"/>
      <c r="D29" s="599"/>
      <c r="E29" s="599"/>
      <c r="F29" s="599"/>
      <c r="G29" s="599"/>
      <c r="H29" s="601">
        <v>2018</v>
      </c>
      <c r="I29" s="602"/>
      <c r="J29" s="602"/>
      <c r="K29" s="602"/>
      <c r="L29" s="602"/>
      <c r="M29" s="602"/>
      <c r="N29" s="603"/>
      <c r="O29" s="601">
        <v>2019</v>
      </c>
      <c r="P29" s="602"/>
      <c r="Q29" s="602"/>
      <c r="R29" s="602"/>
      <c r="S29" s="602"/>
      <c r="T29" s="602"/>
      <c r="U29" s="603"/>
    </row>
    <row r="30" spans="2:21" ht="12" customHeight="1" x14ac:dyDescent="0.2">
      <c r="B30" s="598"/>
      <c r="C30" s="599"/>
      <c r="D30" s="599"/>
      <c r="E30" s="599"/>
      <c r="F30" s="599"/>
      <c r="G30" s="599"/>
      <c r="H30" s="604" t="s">
        <v>88</v>
      </c>
      <c r="I30" s="605"/>
      <c r="J30" s="606"/>
      <c r="K30" s="607" t="s">
        <v>89</v>
      </c>
      <c r="L30" s="608"/>
      <c r="M30" s="608"/>
      <c r="N30" s="609"/>
      <c r="O30" s="604" t="s">
        <v>88</v>
      </c>
      <c r="P30" s="605"/>
      <c r="Q30" s="606"/>
      <c r="R30" s="607" t="s">
        <v>89</v>
      </c>
      <c r="S30" s="608"/>
      <c r="T30" s="608"/>
      <c r="U30" s="609"/>
    </row>
    <row r="31" spans="2:21" ht="22.5" customHeight="1" x14ac:dyDescent="0.2">
      <c r="B31" s="385" t="s">
        <v>162</v>
      </c>
      <c r="C31" s="386"/>
      <c r="D31" s="386"/>
      <c r="E31" s="386"/>
      <c r="F31" s="386"/>
      <c r="G31" s="387"/>
      <c r="H31" s="569">
        <v>1634</v>
      </c>
      <c r="I31" s="569"/>
      <c r="J31" s="570"/>
      <c r="K31" s="571">
        <v>2666</v>
      </c>
      <c r="L31" s="569"/>
      <c r="M31" s="569"/>
      <c r="N31" s="570"/>
      <c r="O31" s="569">
        <v>1230</v>
      </c>
      <c r="P31" s="569"/>
      <c r="Q31" s="570"/>
      <c r="R31" s="571">
        <v>1770</v>
      </c>
      <c r="S31" s="569"/>
      <c r="T31" s="569"/>
      <c r="U31" s="570"/>
    </row>
    <row r="32" spans="2:21" x14ac:dyDescent="0.2">
      <c r="B32" s="379" t="s">
        <v>90</v>
      </c>
      <c r="C32" s="380"/>
      <c r="D32" s="380"/>
      <c r="E32" s="380"/>
      <c r="F32" s="380"/>
      <c r="G32" s="381"/>
      <c r="H32" s="572">
        <f>SUM(H31:N31)</f>
        <v>4300</v>
      </c>
      <c r="I32" s="573"/>
      <c r="J32" s="573"/>
      <c r="K32" s="573"/>
      <c r="L32" s="573"/>
      <c r="M32" s="573"/>
      <c r="N32" s="573"/>
      <c r="O32" s="573">
        <f>SUM(O31:U31)</f>
        <v>3000</v>
      </c>
      <c r="P32" s="573"/>
      <c r="Q32" s="573"/>
      <c r="R32" s="573"/>
      <c r="S32" s="573"/>
      <c r="T32" s="573"/>
      <c r="U32" s="574"/>
    </row>
    <row r="33" spans="2:21" ht="22.5" customHeight="1" x14ac:dyDescent="0.2">
      <c r="B33" s="382" t="s">
        <v>161</v>
      </c>
      <c r="C33" s="383"/>
      <c r="D33" s="383"/>
      <c r="E33" s="383"/>
      <c r="F33" s="383"/>
      <c r="G33" s="384"/>
      <c r="H33" s="569">
        <v>1830</v>
      </c>
      <c r="I33" s="569"/>
      <c r="J33" s="570"/>
      <c r="K33" s="571">
        <f>J107</f>
        <v>1657</v>
      </c>
      <c r="L33" s="569"/>
      <c r="M33" s="569"/>
      <c r="N33" s="570"/>
      <c r="O33" s="569">
        <v>1709</v>
      </c>
      <c r="P33" s="569"/>
      <c r="Q33" s="570"/>
      <c r="R33" s="571">
        <v>1138</v>
      </c>
      <c r="S33" s="569"/>
      <c r="T33" s="569"/>
      <c r="U33" s="570"/>
    </row>
    <row r="34" spans="2:21" x14ac:dyDescent="0.2">
      <c r="B34" s="379" t="s">
        <v>90</v>
      </c>
      <c r="C34" s="380"/>
      <c r="D34" s="380"/>
      <c r="E34" s="380"/>
      <c r="F34" s="380"/>
      <c r="G34" s="381"/>
      <c r="H34" s="572">
        <f>SUM(H33:N33)</f>
        <v>3487</v>
      </c>
      <c r="I34" s="573"/>
      <c r="J34" s="573"/>
      <c r="K34" s="573"/>
      <c r="L34" s="573"/>
      <c r="M34" s="573"/>
      <c r="N34" s="573"/>
      <c r="O34" s="573">
        <f>SUM(O33:U33)</f>
        <v>2847</v>
      </c>
      <c r="P34" s="573"/>
      <c r="Q34" s="573"/>
      <c r="R34" s="573"/>
      <c r="S34" s="573"/>
      <c r="T34" s="573"/>
      <c r="U34" s="574"/>
    </row>
    <row r="35" spans="2:21" s="42" customFormat="1" ht="3.75" customHeight="1" x14ac:dyDescent="0.2"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ht="16.5" customHeight="1" x14ac:dyDescent="0.2">
      <c r="B36" s="405" t="s">
        <v>163</v>
      </c>
      <c r="C36" s="405"/>
      <c r="D36" s="405"/>
      <c r="E36" s="405"/>
      <c r="F36" s="405"/>
      <c r="G36" s="405"/>
      <c r="H36" s="449">
        <f>IF(H34=0,"",H34/H32)</f>
        <v>0.81093023255813956</v>
      </c>
      <c r="I36" s="450"/>
      <c r="J36" s="450"/>
      <c r="K36" s="450"/>
      <c r="L36" s="450"/>
      <c r="M36" s="450"/>
      <c r="N36" s="451"/>
      <c r="O36" s="449" t="str">
        <f>IF(P34=0,"",P34/O32)</f>
        <v/>
      </c>
      <c r="P36" s="450"/>
      <c r="Q36" s="450"/>
      <c r="R36" s="450"/>
      <c r="S36" s="450"/>
      <c r="T36" s="450"/>
      <c r="U36" s="451"/>
    </row>
    <row r="37" spans="2:21" ht="12" customHeight="1" x14ac:dyDescent="0.2">
      <c r="U37" s="85"/>
    </row>
    <row r="38" spans="2:21" s="15" customFormat="1" ht="20.25" customHeight="1" x14ac:dyDescent="0.2">
      <c r="B38" s="593" t="s">
        <v>176</v>
      </c>
      <c r="C38" s="593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</row>
    <row r="39" spans="2:21" s="52" customFormat="1" ht="12.75" x14ac:dyDescent="0.2">
      <c r="B39" s="363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</row>
    <row r="40" spans="2:21" hidden="1" outlineLevel="1" x14ac:dyDescent="0.2">
      <c r="B40" s="618" t="s">
        <v>260</v>
      </c>
      <c r="C40" s="619"/>
      <c r="D40" s="59" t="s">
        <v>179</v>
      </c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5"/>
    </row>
    <row r="41" spans="2:21" hidden="1" outlineLevel="1" x14ac:dyDescent="0.2">
      <c r="B41" s="620"/>
      <c r="C41" s="621"/>
      <c r="D41" s="60" t="s">
        <v>180</v>
      </c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5"/>
    </row>
    <row r="42" spans="2:21" hidden="1" outlineLevel="1" x14ac:dyDescent="0.2">
      <c r="B42" s="620"/>
      <c r="C42" s="621"/>
      <c r="D42" s="60" t="s">
        <v>181</v>
      </c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6"/>
    </row>
    <row r="43" spans="2:21" hidden="1" outlineLevel="1" x14ac:dyDescent="0.2">
      <c r="B43" s="620"/>
      <c r="C43" s="621"/>
      <c r="D43" s="595" t="s">
        <v>182</v>
      </c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5"/>
      <c r="P43" s="595"/>
      <c r="Q43" s="595"/>
      <c r="R43" s="595"/>
      <c r="S43" s="595"/>
      <c r="T43" s="595"/>
      <c r="U43" s="596"/>
    </row>
    <row r="44" spans="2:21" hidden="1" outlineLevel="1" x14ac:dyDescent="0.2">
      <c r="B44" s="620"/>
      <c r="C44" s="621"/>
      <c r="D44" s="55" t="s">
        <v>183</v>
      </c>
      <c r="E44" s="421" t="s">
        <v>184</v>
      </c>
      <c r="F44" s="421"/>
      <c r="G44" s="421"/>
      <c r="H44" s="421"/>
      <c r="I44" s="421"/>
      <c r="J44" s="421"/>
      <c r="K44" s="421"/>
      <c r="L44" s="421" t="s">
        <v>0</v>
      </c>
      <c r="M44" s="421"/>
      <c r="N44" s="421"/>
      <c r="O44" s="421" t="s">
        <v>185</v>
      </c>
      <c r="P44" s="421"/>
      <c r="Q44" s="421"/>
      <c r="R44" s="421" t="s">
        <v>186</v>
      </c>
      <c r="S44" s="421"/>
      <c r="T44" s="421"/>
      <c r="U44" s="421"/>
    </row>
    <row r="45" spans="2:21" ht="12" hidden="1" customHeight="1" outlineLevel="1" x14ac:dyDescent="0.2">
      <c r="B45" s="620"/>
      <c r="C45" s="621"/>
      <c r="D45" s="89"/>
      <c r="E45" s="444"/>
      <c r="F45" s="445"/>
      <c r="G45" s="445"/>
      <c r="H45" s="445"/>
      <c r="I45" s="445"/>
      <c r="J45" s="445"/>
      <c r="K45" s="446"/>
      <c r="L45" s="444"/>
      <c r="M45" s="445"/>
      <c r="N45" s="446"/>
      <c r="O45" s="626"/>
      <c r="P45" s="445"/>
      <c r="Q45" s="446"/>
      <c r="R45" s="406"/>
      <c r="S45" s="407"/>
      <c r="T45" s="407"/>
      <c r="U45" s="408"/>
    </row>
    <row r="46" spans="2:21" hidden="1" outlineLevel="1" x14ac:dyDescent="0.2">
      <c r="B46" s="620"/>
      <c r="C46" s="621"/>
      <c r="D46" s="56"/>
      <c r="E46" s="57"/>
      <c r="F46" s="51"/>
      <c r="G46" s="51"/>
      <c r="H46" s="51"/>
      <c r="I46" s="51"/>
      <c r="J46" s="51"/>
      <c r="K46" s="58"/>
      <c r="L46" s="57"/>
      <c r="M46" s="51"/>
      <c r="N46" s="58"/>
      <c r="O46" s="57"/>
      <c r="P46" s="51"/>
      <c r="Q46" s="58"/>
      <c r="R46" s="86"/>
      <c r="S46" s="87"/>
      <c r="T46" s="87"/>
      <c r="U46" s="88"/>
    </row>
    <row r="47" spans="2:21" hidden="1" outlineLevel="1" x14ac:dyDescent="0.2">
      <c r="B47" s="622"/>
      <c r="C47" s="623"/>
      <c r="D47" s="56"/>
      <c r="E47" s="406"/>
      <c r="F47" s="407"/>
      <c r="G47" s="407"/>
      <c r="H47" s="407"/>
      <c r="I47" s="407"/>
      <c r="J47" s="407"/>
      <c r="K47" s="408"/>
      <c r="L47" s="406"/>
      <c r="M47" s="407"/>
      <c r="N47" s="408"/>
      <c r="O47" s="406"/>
      <c r="P47" s="407"/>
      <c r="Q47" s="408"/>
      <c r="R47" s="406"/>
      <c r="S47" s="407"/>
      <c r="T47" s="407"/>
      <c r="U47" s="408"/>
    </row>
    <row r="48" spans="2:21" s="52" customFormat="1" ht="3.75" hidden="1" customHeight="1" outlineLevel="1" x14ac:dyDescent="0.2"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2:21" hidden="1" outlineLevel="1" x14ac:dyDescent="0.2">
      <c r="B49" s="618" t="s">
        <v>261</v>
      </c>
      <c r="C49" s="619"/>
      <c r="D49" s="59" t="s">
        <v>179</v>
      </c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  <c r="U49" s="625"/>
    </row>
    <row r="50" spans="2:21" hidden="1" outlineLevel="1" x14ac:dyDescent="0.2">
      <c r="B50" s="620"/>
      <c r="C50" s="621"/>
      <c r="D50" s="60" t="s">
        <v>180</v>
      </c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5"/>
    </row>
    <row r="51" spans="2:21" ht="12" hidden="1" customHeight="1" outlineLevel="1" x14ac:dyDescent="0.2">
      <c r="B51" s="620"/>
      <c r="C51" s="621"/>
      <c r="D51" s="60" t="s">
        <v>181</v>
      </c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</row>
    <row r="52" spans="2:21" hidden="1" outlineLevel="1" x14ac:dyDescent="0.2">
      <c r="B52" s="620"/>
      <c r="C52" s="621"/>
      <c r="D52" s="595" t="s">
        <v>182</v>
      </c>
      <c r="E52" s="595"/>
      <c r="F52" s="595"/>
      <c r="G52" s="595"/>
      <c r="H52" s="595"/>
      <c r="I52" s="595"/>
      <c r="J52" s="595"/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6"/>
    </row>
    <row r="53" spans="2:21" hidden="1" outlineLevel="1" x14ac:dyDescent="0.2">
      <c r="B53" s="620"/>
      <c r="C53" s="621"/>
      <c r="D53" s="55" t="s">
        <v>183</v>
      </c>
      <c r="E53" s="421" t="s">
        <v>184</v>
      </c>
      <c r="F53" s="421"/>
      <c r="G53" s="421"/>
      <c r="H53" s="421"/>
      <c r="I53" s="421"/>
      <c r="J53" s="421"/>
      <c r="K53" s="421"/>
      <c r="L53" s="421" t="s">
        <v>0</v>
      </c>
      <c r="M53" s="421"/>
      <c r="N53" s="421"/>
      <c r="O53" s="421" t="s">
        <v>185</v>
      </c>
      <c r="P53" s="421"/>
      <c r="Q53" s="421"/>
      <c r="R53" s="421" t="s">
        <v>186</v>
      </c>
      <c r="S53" s="421"/>
      <c r="T53" s="421"/>
      <c r="U53" s="421"/>
    </row>
    <row r="54" spans="2:21" hidden="1" outlineLevel="1" x14ac:dyDescent="0.2">
      <c r="B54" s="620"/>
      <c r="C54" s="621"/>
      <c r="D54" s="56"/>
      <c r="E54" s="406"/>
      <c r="F54" s="407"/>
      <c r="G54" s="407"/>
      <c r="H54" s="407"/>
      <c r="I54" s="407"/>
      <c r="J54" s="407"/>
      <c r="K54" s="408"/>
      <c r="L54" s="406"/>
      <c r="M54" s="407"/>
      <c r="N54" s="408"/>
      <c r="O54" s="406"/>
      <c r="P54" s="407"/>
      <c r="Q54" s="408"/>
      <c r="R54" s="406"/>
      <c r="S54" s="407"/>
      <c r="T54" s="407"/>
      <c r="U54" s="408"/>
    </row>
    <row r="55" spans="2:21" hidden="1" outlineLevel="1" x14ac:dyDescent="0.2">
      <c r="B55" s="620"/>
      <c r="C55" s="621"/>
      <c r="D55" s="56"/>
      <c r="E55" s="57"/>
      <c r="F55" s="51"/>
      <c r="G55" s="51"/>
      <c r="H55" s="51"/>
      <c r="I55" s="51"/>
      <c r="J55" s="51"/>
      <c r="K55" s="58"/>
      <c r="L55" s="57"/>
      <c r="M55" s="51"/>
      <c r="N55" s="58"/>
      <c r="O55" s="57"/>
      <c r="P55" s="51"/>
      <c r="Q55" s="58"/>
      <c r="R55" s="57"/>
      <c r="S55" s="51"/>
      <c r="T55" s="51"/>
      <c r="U55" s="58"/>
    </row>
    <row r="56" spans="2:21" hidden="1" outlineLevel="1" x14ac:dyDescent="0.2">
      <c r="B56" s="622"/>
      <c r="C56" s="623"/>
      <c r="D56" s="56"/>
      <c r="E56" s="406"/>
      <c r="F56" s="407"/>
      <c r="G56" s="407"/>
      <c r="H56" s="407"/>
      <c r="I56" s="407"/>
      <c r="J56" s="407"/>
      <c r="K56" s="408"/>
      <c r="L56" s="406"/>
      <c r="M56" s="407"/>
      <c r="N56" s="408"/>
      <c r="O56" s="406"/>
      <c r="P56" s="407"/>
      <c r="Q56" s="408"/>
      <c r="R56" s="406"/>
      <c r="S56" s="407"/>
      <c r="T56" s="407"/>
      <c r="U56" s="408"/>
    </row>
    <row r="57" spans="2:21" ht="12" customHeight="1" collapsed="1" x14ac:dyDescent="0.2"/>
    <row r="58" spans="2:21" ht="18.75" customHeight="1" x14ac:dyDescent="0.2">
      <c r="B58" s="627">
        <v>2018</v>
      </c>
      <c r="C58" s="627"/>
      <c r="D58" s="627"/>
      <c r="E58" s="627"/>
      <c r="F58" s="627"/>
      <c r="G58" s="627"/>
      <c r="H58" s="627"/>
      <c r="I58" s="627"/>
      <c r="J58" s="627"/>
      <c r="K58" s="627"/>
      <c r="L58" s="627"/>
      <c r="M58" s="627"/>
      <c r="N58" s="627"/>
      <c r="O58" s="627"/>
      <c r="P58" s="627"/>
      <c r="Q58" s="627"/>
      <c r="R58" s="627"/>
      <c r="S58" s="627"/>
      <c r="T58" s="627"/>
      <c r="U58" s="627"/>
    </row>
    <row r="59" spans="2:21" ht="14.25" hidden="1" customHeight="1" outlineLevel="1" x14ac:dyDescent="0.2">
      <c r="B59" s="618" t="s">
        <v>260</v>
      </c>
      <c r="C59" s="619"/>
      <c r="D59" s="59" t="s">
        <v>179</v>
      </c>
      <c r="E59" s="624">
        <f>H31</f>
        <v>1634</v>
      </c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6"/>
    </row>
    <row r="60" spans="2:21" s="15" customFormat="1" ht="14.25" hidden="1" customHeight="1" outlineLevel="1" x14ac:dyDescent="0.2">
      <c r="B60" s="620"/>
      <c r="C60" s="621"/>
      <c r="D60" s="60" t="s">
        <v>180</v>
      </c>
      <c r="E60" s="624">
        <f>H33</f>
        <v>1830</v>
      </c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</row>
    <row r="61" spans="2:21" hidden="1" outlineLevel="1" x14ac:dyDescent="0.2">
      <c r="B61" s="620"/>
      <c r="C61" s="621"/>
      <c r="D61" s="60" t="s">
        <v>181</v>
      </c>
      <c r="E61" s="415" t="s">
        <v>368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</row>
    <row r="62" spans="2:21" hidden="1" outlineLevel="1" x14ac:dyDescent="0.2">
      <c r="B62" s="620"/>
      <c r="C62" s="621"/>
      <c r="D62" s="595" t="s">
        <v>182</v>
      </c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6"/>
    </row>
    <row r="63" spans="2:21" ht="12" hidden="1" customHeight="1" outlineLevel="1" x14ac:dyDescent="0.2">
      <c r="B63" s="620"/>
      <c r="C63" s="621"/>
      <c r="D63" s="55" t="s">
        <v>183</v>
      </c>
      <c r="E63" s="421" t="s">
        <v>184</v>
      </c>
      <c r="F63" s="421"/>
      <c r="G63" s="421"/>
      <c r="H63" s="421"/>
      <c r="I63" s="421"/>
      <c r="J63" s="421"/>
      <c r="K63" s="421"/>
      <c r="L63" s="421" t="s">
        <v>0</v>
      </c>
      <c r="M63" s="421"/>
      <c r="N63" s="421"/>
      <c r="O63" s="421" t="s">
        <v>185</v>
      </c>
      <c r="P63" s="421"/>
      <c r="Q63" s="421"/>
      <c r="R63" s="421" t="s">
        <v>186</v>
      </c>
      <c r="S63" s="421"/>
      <c r="T63" s="421"/>
      <c r="U63" s="421"/>
    </row>
    <row r="64" spans="2:21" hidden="1" outlineLevel="1" x14ac:dyDescent="0.2">
      <c r="B64" s="620"/>
      <c r="C64" s="621"/>
      <c r="D64" s="56"/>
      <c r="E64" s="406"/>
      <c r="F64" s="407"/>
      <c r="G64" s="407"/>
      <c r="H64" s="407"/>
      <c r="I64" s="407"/>
      <c r="J64" s="407"/>
      <c r="K64" s="408"/>
      <c r="L64" s="406"/>
      <c r="M64" s="407"/>
      <c r="N64" s="408"/>
      <c r="O64" s="406"/>
      <c r="P64" s="407"/>
      <c r="Q64" s="408"/>
      <c r="R64" s="406"/>
      <c r="S64" s="407"/>
      <c r="T64" s="407"/>
      <c r="U64" s="408"/>
    </row>
    <row r="65" spans="2:21" hidden="1" outlineLevel="1" x14ac:dyDescent="0.2">
      <c r="B65" s="620"/>
      <c r="C65" s="621"/>
      <c r="D65" s="56"/>
      <c r="E65" s="57"/>
      <c r="F65" s="51"/>
      <c r="G65" s="51"/>
      <c r="H65" s="51"/>
      <c r="I65" s="51"/>
      <c r="J65" s="51"/>
      <c r="K65" s="58"/>
      <c r="L65" s="57"/>
      <c r="M65" s="51"/>
      <c r="N65" s="58"/>
      <c r="O65" s="57"/>
      <c r="P65" s="51"/>
      <c r="Q65" s="58"/>
      <c r="R65" s="57"/>
      <c r="S65" s="51"/>
      <c r="T65" s="51"/>
      <c r="U65" s="58"/>
    </row>
    <row r="66" spans="2:21" s="15" customFormat="1" ht="11.25" hidden="1" outlineLevel="1" x14ac:dyDescent="0.2">
      <c r="B66" s="622"/>
      <c r="C66" s="623"/>
      <c r="D66" s="56"/>
      <c r="E66" s="406"/>
      <c r="F66" s="407"/>
      <c r="G66" s="407"/>
      <c r="H66" s="407"/>
      <c r="I66" s="407"/>
      <c r="J66" s="407"/>
      <c r="K66" s="408"/>
      <c r="L66" s="406"/>
      <c r="M66" s="407"/>
      <c r="N66" s="408"/>
      <c r="O66" s="406"/>
      <c r="P66" s="407"/>
      <c r="Q66" s="408"/>
      <c r="R66" s="406"/>
      <c r="S66" s="407"/>
      <c r="T66" s="407"/>
      <c r="U66" s="408"/>
    </row>
    <row r="67" spans="2:21" s="52" customFormat="1" ht="3.75" hidden="1" customHeight="1" outlineLevel="1" x14ac:dyDescent="0.2"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</row>
    <row r="68" spans="2:21" ht="14.25" hidden="1" customHeight="1" outlineLevel="1" x14ac:dyDescent="0.2">
      <c r="B68" s="618" t="s">
        <v>261</v>
      </c>
      <c r="C68" s="619"/>
      <c r="D68" s="59" t="s">
        <v>179</v>
      </c>
      <c r="E68" s="624">
        <f>K31</f>
        <v>2666</v>
      </c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6"/>
    </row>
    <row r="69" spans="2:21" s="15" customFormat="1" ht="14.25" hidden="1" customHeight="1" outlineLevel="1" x14ac:dyDescent="0.2">
      <c r="B69" s="620"/>
      <c r="C69" s="621"/>
      <c r="D69" s="60" t="s">
        <v>180</v>
      </c>
      <c r="E69" s="624">
        <f>K33</f>
        <v>1657</v>
      </c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</row>
    <row r="70" spans="2:21" hidden="1" outlineLevel="1" x14ac:dyDescent="0.2">
      <c r="B70" s="620"/>
      <c r="C70" s="621"/>
      <c r="D70" s="60" t="s">
        <v>181</v>
      </c>
      <c r="E70" s="415" t="s">
        <v>369</v>
      </c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</row>
    <row r="71" spans="2:21" hidden="1" outlineLevel="1" x14ac:dyDescent="0.2">
      <c r="B71" s="620"/>
      <c r="C71" s="621"/>
      <c r="D71" s="595" t="s">
        <v>182</v>
      </c>
      <c r="E71" s="595"/>
      <c r="F71" s="595"/>
      <c r="G71" s="595"/>
      <c r="H71" s="595"/>
      <c r="I71" s="595"/>
      <c r="J71" s="595"/>
      <c r="K71" s="595"/>
      <c r="L71" s="595"/>
      <c r="M71" s="595"/>
      <c r="N71" s="595"/>
      <c r="O71" s="595"/>
      <c r="P71" s="595"/>
      <c r="Q71" s="595"/>
      <c r="R71" s="595"/>
      <c r="S71" s="595"/>
      <c r="T71" s="595"/>
      <c r="U71" s="596"/>
    </row>
    <row r="72" spans="2:21" ht="12" hidden="1" customHeight="1" outlineLevel="1" x14ac:dyDescent="0.2">
      <c r="B72" s="620"/>
      <c r="C72" s="621"/>
      <c r="D72" s="55" t="s">
        <v>183</v>
      </c>
      <c r="E72" s="421" t="s">
        <v>184</v>
      </c>
      <c r="F72" s="421"/>
      <c r="G72" s="421"/>
      <c r="H72" s="421"/>
      <c r="I72" s="421"/>
      <c r="J72" s="421"/>
      <c r="K72" s="421"/>
      <c r="L72" s="421" t="s">
        <v>0</v>
      </c>
      <c r="M72" s="421"/>
      <c r="N72" s="421"/>
      <c r="O72" s="421" t="s">
        <v>185</v>
      </c>
      <c r="P72" s="421"/>
      <c r="Q72" s="421"/>
      <c r="R72" s="421" t="s">
        <v>186</v>
      </c>
      <c r="S72" s="421"/>
      <c r="T72" s="421"/>
      <c r="U72" s="421"/>
    </row>
    <row r="73" spans="2:21" ht="25.5" hidden="1" customHeight="1" outlineLevel="1" x14ac:dyDescent="0.2">
      <c r="B73" s="620"/>
      <c r="C73" s="621"/>
      <c r="D73" s="89">
        <v>1</v>
      </c>
      <c r="E73" s="443" t="s">
        <v>370</v>
      </c>
      <c r="F73" s="415"/>
      <c r="G73" s="415"/>
      <c r="H73" s="415"/>
      <c r="I73" s="415"/>
      <c r="J73" s="415"/>
      <c r="K73" s="416"/>
      <c r="L73" s="444" t="s">
        <v>371</v>
      </c>
      <c r="M73" s="445"/>
      <c r="N73" s="446"/>
      <c r="O73" s="447">
        <v>43524</v>
      </c>
      <c r="P73" s="445"/>
      <c r="Q73" s="446"/>
      <c r="R73" s="444" t="s">
        <v>455</v>
      </c>
      <c r="S73" s="445"/>
      <c r="T73" s="445"/>
      <c r="U73" s="446"/>
    </row>
    <row r="74" spans="2:21" hidden="1" outlineLevel="1" x14ac:dyDescent="0.2">
      <c r="B74" s="620"/>
      <c r="C74" s="621"/>
      <c r="D74" s="56"/>
      <c r="E74" s="57"/>
      <c r="F74" s="51"/>
      <c r="G74" s="51"/>
      <c r="H74" s="51"/>
      <c r="I74" s="51"/>
      <c r="J74" s="51"/>
      <c r="K74" s="58"/>
      <c r="L74" s="57"/>
      <c r="M74" s="51"/>
      <c r="N74" s="58"/>
      <c r="O74" s="57"/>
      <c r="P74" s="51"/>
      <c r="Q74" s="58"/>
      <c r="R74" s="57"/>
      <c r="S74" s="51"/>
      <c r="T74" s="51"/>
      <c r="U74" s="58"/>
    </row>
    <row r="75" spans="2:21" s="15" customFormat="1" ht="11.25" hidden="1" outlineLevel="1" x14ac:dyDescent="0.2">
      <c r="B75" s="622"/>
      <c r="C75" s="623"/>
      <c r="D75" s="56"/>
      <c r="E75" s="406"/>
      <c r="F75" s="407"/>
      <c r="G75" s="407"/>
      <c r="H75" s="407"/>
      <c r="I75" s="407"/>
      <c r="J75" s="407"/>
      <c r="K75" s="408"/>
      <c r="L75" s="406"/>
      <c r="M75" s="407"/>
      <c r="N75" s="408"/>
      <c r="O75" s="406"/>
      <c r="P75" s="407"/>
      <c r="Q75" s="408"/>
      <c r="R75" s="406"/>
      <c r="S75" s="407"/>
      <c r="T75" s="407"/>
      <c r="U75" s="408"/>
    </row>
    <row r="76" spans="2:21" collapsed="1" x14ac:dyDescent="0.2"/>
    <row r="77" spans="2:21" ht="18.75" customHeight="1" x14ac:dyDescent="0.2">
      <c r="B77" s="627">
        <v>2019</v>
      </c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U77" s="627"/>
    </row>
    <row r="78" spans="2:21" outlineLevel="1" x14ac:dyDescent="0.2">
      <c r="B78" s="618" t="s">
        <v>260</v>
      </c>
      <c r="C78" s="619"/>
      <c r="D78" s="59" t="s">
        <v>179</v>
      </c>
      <c r="E78" s="624">
        <f>O31</f>
        <v>1230</v>
      </c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6"/>
    </row>
    <row r="79" spans="2:21" outlineLevel="1" x14ac:dyDescent="0.2">
      <c r="B79" s="620"/>
      <c r="C79" s="621"/>
      <c r="D79" s="60" t="s">
        <v>180</v>
      </c>
      <c r="E79" s="624">
        <f>O33</f>
        <v>1709</v>
      </c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6"/>
    </row>
    <row r="80" spans="2:21" outlineLevel="1" x14ac:dyDescent="0.2">
      <c r="B80" s="620"/>
      <c r="C80" s="621"/>
      <c r="D80" s="60" t="s">
        <v>181</v>
      </c>
      <c r="E80" s="415" t="s">
        <v>368</v>
      </c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6"/>
    </row>
    <row r="81" spans="2:21" outlineLevel="1" x14ac:dyDescent="0.2">
      <c r="B81" s="620"/>
      <c r="C81" s="621"/>
      <c r="D81" s="595" t="s">
        <v>182</v>
      </c>
      <c r="E81" s="595"/>
      <c r="F81" s="595"/>
      <c r="G81" s="595"/>
      <c r="H81" s="595"/>
      <c r="I81" s="595"/>
      <c r="J81" s="595"/>
      <c r="K81" s="595"/>
      <c r="L81" s="595"/>
      <c r="M81" s="595"/>
      <c r="N81" s="595"/>
      <c r="O81" s="595"/>
      <c r="P81" s="595"/>
      <c r="Q81" s="595"/>
      <c r="R81" s="595"/>
      <c r="S81" s="595"/>
      <c r="T81" s="595"/>
      <c r="U81" s="596"/>
    </row>
    <row r="82" spans="2:21" outlineLevel="1" x14ac:dyDescent="0.2">
      <c r="B82" s="620"/>
      <c r="C82" s="621"/>
      <c r="D82" s="55" t="s">
        <v>183</v>
      </c>
      <c r="E82" s="421" t="s">
        <v>184</v>
      </c>
      <c r="F82" s="421"/>
      <c r="G82" s="421"/>
      <c r="H82" s="421"/>
      <c r="I82" s="421"/>
      <c r="J82" s="421"/>
      <c r="K82" s="421"/>
      <c r="L82" s="421" t="s">
        <v>0</v>
      </c>
      <c r="M82" s="421"/>
      <c r="N82" s="421"/>
      <c r="O82" s="421" t="s">
        <v>185</v>
      </c>
      <c r="P82" s="421"/>
      <c r="Q82" s="421"/>
      <c r="R82" s="421" t="s">
        <v>186</v>
      </c>
      <c r="S82" s="421"/>
      <c r="T82" s="421"/>
      <c r="U82" s="421"/>
    </row>
    <row r="83" spans="2:21" outlineLevel="1" x14ac:dyDescent="0.2">
      <c r="B83" s="620"/>
      <c r="C83" s="621"/>
      <c r="D83" s="56"/>
      <c r="E83" s="406"/>
      <c r="F83" s="407"/>
      <c r="G83" s="407"/>
      <c r="H83" s="407"/>
      <c r="I83" s="407"/>
      <c r="J83" s="407"/>
      <c r="K83" s="408"/>
      <c r="L83" s="406"/>
      <c r="M83" s="407"/>
      <c r="N83" s="408"/>
      <c r="O83" s="406"/>
      <c r="P83" s="407"/>
      <c r="Q83" s="408"/>
      <c r="R83" s="406"/>
      <c r="S83" s="407"/>
      <c r="T83" s="407"/>
      <c r="U83" s="408"/>
    </row>
    <row r="84" spans="2:21" outlineLevel="1" x14ac:dyDescent="0.2">
      <c r="B84" s="620"/>
      <c r="C84" s="621"/>
      <c r="D84" s="56"/>
      <c r="E84" s="57"/>
      <c r="F84" s="51"/>
      <c r="G84" s="51"/>
      <c r="H84" s="51"/>
      <c r="I84" s="51"/>
      <c r="J84" s="51"/>
      <c r="K84" s="58"/>
      <c r="L84" s="57"/>
      <c r="M84" s="51"/>
      <c r="N84" s="58"/>
      <c r="O84" s="57"/>
      <c r="P84" s="51"/>
      <c r="Q84" s="58"/>
      <c r="R84" s="57"/>
      <c r="S84" s="51"/>
      <c r="T84" s="51"/>
      <c r="U84" s="58"/>
    </row>
    <row r="85" spans="2:21" outlineLevel="1" x14ac:dyDescent="0.2">
      <c r="B85" s="622"/>
      <c r="C85" s="623"/>
      <c r="D85" s="56"/>
      <c r="E85" s="406"/>
      <c r="F85" s="407"/>
      <c r="G85" s="407"/>
      <c r="H85" s="407"/>
      <c r="I85" s="407"/>
      <c r="J85" s="407"/>
      <c r="K85" s="408"/>
      <c r="L85" s="406"/>
      <c r="M85" s="407"/>
      <c r="N85" s="408"/>
      <c r="O85" s="406"/>
      <c r="P85" s="407"/>
      <c r="Q85" s="408"/>
      <c r="R85" s="406"/>
      <c r="S85" s="407"/>
      <c r="T85" s="407"/>
      <c r="U85" s="408"/>
    </row>
    <row r="86" spans="2:21" s="52" customFormat="1" ht="3.75" customHeight="1" outlineLevel="1" x14ac:dyDescent="0.2"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</row>
    <row r="87" spans="2:21" outlineLevel="1" x14ac:dyDescent="0.2">
      <c r="B87" s="618" t="s">
        <v>261</v>
      </c>
      <c r="C87" s="619"/>
      <c r="D87" s="59" t="s">
        <v>179</v>
      </c>
      <c r="E87" s="624">
        <f>R31</f>
        <v>1770</v>
      </c>
      <c r="F87" s="415"/>
      <c r="G87" s="415"/>
      <c r="H87" s="415"/>
      <c r="I87" s="415"/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6"/>
    </row>
    <row r="88" spans="2:21" outlineLevel="1" x14ac:dyDescent="0.2">
      <c r="B88" s="620"/>
      <c r="C88" s="621"/>
      <c r="D88" s="60" t="s">
        <v>180</v>
      </c>
      <c r="E88" s="624">
        <f>R33</f>
        <v>1138</v>
      </c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  <c r="R88" s="415"/>
      <c r="S88" s="415"/>
      <c r="T88" s="415"/>
      <c r="U88" s="416"/>
    </row>
    <row r="89" spans="2:21" ht="25.5" customHeight="1" outlineLevel="1" x14ac:dyDescent="0.2">
      <c r="B89" s="620"/>
      <c r="C89" s="621"/>
      <c r="D89" s="60" t="s">
        <v>181</v>
      </c>
      <c r="E89" s="415" t="s">
        <v>525</v>
      </c>
      <c r="F89" s="415"/>
      <c r="G89" s="415"/>
      <c r="H89" s="415"/>
      <c r="I89" s="415"/>
      <c r="J89" s="415"/>
      <c r="K89" s="415"/>
      <c r="L89" s="415"/>
      <c r="M89" s="415"/>
      <c r="N89" s="415"/>
      <c r="O89" s="415"/>
      <c r="P89" s="415"/>
      <c r="Q89" s="415"/>
      <c r="R89" s="415"/>
      <c r="S89" s="415"/>
      <c r="T89" s="415"/>
      <c r="U89" s="416"/>
    </row>
    <row r="90" spans="2:21" outlineLevel="1" x14ac:dyDescent="0.2">
      <c r="B90" s="620"/>
      <c r="C90" s="621"/>
      <c r="D90" s="595" t="s">
        <v>182</v>
      </c>
      <c r="E90" s="595"/>
      <c r="F90" s="595"/>
      <c r="G90" s="595"/>
      <c r="H90" s="595"/>
      <c r="I90" s="595"/>
      <c r="J90" s="595"/>
      <c r="K90" s="595"/>
      <c r="L90" s="595"/>
      <c r="M90" s="595"/>
      <c r="N90" s="595"/>
      <c r="O90" s="595"/>
      <c r="P90" s="595"/>
      <c r="Q90" s="595"/>
      <c r="R90" s="595"/>
      <c r="S90" s="595"/>
      <c r="T90" s="595"/>
      <c r="U90" s="596"/>
    </row>
    <row r="91" spans="2:21" outlineLevel="1" x14ac:dyDescent="0.2">
      <c r="B91" s="620"/>
      <c r="C91" s="621"/>
      <c r="D91" s="55" t="s">
        <v>183</v>
      </c>
      <c r="E91" s="421" t="s">
        <v>184</v>
      </c>
      <c r="F91" s="421"/>
      <c r="G91" s="421"/>
      <c r="H91" s="421"/>
      <c r="I91" s="421"/>
      <c r="J91" s="421"/>
      <c r="K91" s="421"/>
      <c r="L91" s="421" t="s">
        <v>0</v>
      </c>
      <c r="M91" s="421"/>
      <c r="N91" s="421"/>
      <c r="O91" s="421" t="s">
        <v>185</v>
      </c>
      <c r="P91" s="421"/>
      <c r="Q91" s="421"/>
      <c r="R91" s="421" t="s">
        <v>186</v>
      </c>
      <c r="S91" s="421"/>
      <c r="T91" s="421"/>
      <c r="U91" s="421"/>
    </row>
    <row r="92" spans="2:21" ht="24.75" customHeight="1" outlineLevel="1" x14ac:dyDescent="0.2">
      <c r="B92" s="620"/>
      <c r="C92" s="621"/>
      <c r="D92" s="89">
        <v>1</v>
      </c>
      <c r="E92" s="443" t="s">
        <v>526</v>
      </c>
      <c r="F92" s="415"/>
      <c r="G92" s="415"/>
      <c r="H92" s="415"/>
      <c r="I92" s="415"/>
      <c r="J92" s="415"/>
      <c r="K92" s="416"/>
      <c r="L92" s="444" t="s">
        <v>527</v>
      </c>
      <c r="M92" s="445"/>
      <c r="N92" s="446"/>
      <c r="O92" s="447">
        <v>43981</v>
      </c>
      <c r="P92" s="445"/>
      <c r="Q92" s="446"/>
      <c r="R92" s="444" t="s">
        <v>372</v>
      </c>
      <c r="S92" s="445"/>
      <c r="T92" s="445"/>
      <c r="U92" s="446"/>
    </row>
    <row r="93" spans="2:21" outlineLevel="1" x14ac:dyDescent="0.2">
      <c r="B93" s="620"/>
      <c r="C93" s="621"/>
      <c r="D93" s="56"/>
      <c r="E93" s="57"/>
      <c r="F93" s="51"/>
      <c r="G93" s="51"/>
      <c r="H93" s="51"/>
      <c r="I93" s="51"/>
      <c r="J93" s="51"/>
      <c r="K93" s="58"/>
      <c r="L93" s="57"/>
      <c r="M93" s="51"/>
      <c r="N93" s="58"/>
      <c r="O93" s="57"/>
      <c r="P93" s="51"/>
      <c r="Q93" s="58"/>
      <c r="R93" s="57"/>
      <c r="S93" s="51"/>
      <c r="T93" s="51"/>
      <c r="U93" s="58"/>
    </row>
    <row r="94" spans="2:21" outlineLevel="1" x14ac:dyDescent="0.2">
      <c r="B94" s="622"/>
      <c r="C94" s="623"/>
      <c r="D94" s="56"/>
      <c r="E94" s="406"/>
      <c r="F94" s="407"/>
      <c r="G94" s="407"/>
      <c r="H94" s="407"/>
      <c r="I94" s="407"/>
      <c r="J94" s="407"/>
      <c r="K94" s="408"/>
      <c r="L94" s="406"/>
      <c r="M94" s="407"/>
      <c r="N94" s="408"/>
      <c r="O94" s="406"/>
      <c r="P94" s="407"/>
      <c r="Q94" s="408"/>
      <c r="R94" s="406"/>
      <c r="S94" s="407"/>
      <c r="T94" s="407"/>
      <c r="U94" s="408"/>
    </row>
    <row r="95" spans="2:21" x14ac:dyDescent="0.2"/>
    <row r="96" spans="2:21" ht="12" customHeight="1" x14ac:dyDescent="0.2"/>
    <row r="97" spans="2:21" s="15" customFormat="1" ht="20.25" customHeight="1" x14ac:dyDescent="0.2">
      <c r="B97" s="448" t="s">
        <v>313</v>
      </c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</row>
    <row r="98" spans="2:21" ht="12" hidden="1" customHeight="1" outlineLevel="1" x14ac:dyDescent="0.2">
      <c r="I98" s="12"/>
    </row>
    <row r="99" spans="2:21" ht="12" hidden="1" customHeight="1" outlineLevel="1" x14ac:dyDescent="0.2">
      <c r="B99" s="575" t="s">
        <v>118</v>
      </c>
      <c r="C99" s="576"/>
      <c r="D99" s="576"/>
      <c r="E99" s="576"/>
      <c r="F99" s="576"/>
      <c r="G99" s="577"/>
      <c r="H99" s="581" t="s">
        <v>198</v>
      </c>
      <c r="I99" s="582"/>
      <c r="J99" s="582"/>
      <c r="K99" s="583"/>
    </row>
    <row r="100" spans="2:21" ht="12" hidden="1" customHeight="1" outlineLevel="1" x14ac:dyDescent="0.2">
      <c r="B100" s="578"/>
      <c r="C100" s="579"/>
      <c r="D100" s="579"/>
      <c r="E100" s="579"/>
      <c r="F100" s="579"/>
      <c r="G100" s="580"/>
      <c r="H100" s="584"/>
      <c r="I100" s="585"/>
      <c r="J100" s="585"/>
      <c r="K100" s="586"/>
    </row>
    <row r="101" spans="2:21" ht="12" hidden="1" customHeight="1" outlineLevel="1" x14ac:dyDescent="0.2">
      <c r="B101" s="503" t="s">
        <v>365</v>
      </c>
      <c r="C101" s="504"/>
      <c r="D101" s="504"/>
      <c r="E101" s="504"/>
      <c r="F101" s="504"/>
      <c r="G101" s="505"/>
      <c r="H101" s="587">
        <f>SUM(H107:K107)</f>
        <v>3487</v>
      </c>
      <c r="I101" s="588"/>
      <c r="J101" s="588"/>
      <c r="K101" s="589"/>
    </row>
    <row r="102" spans="2:21" ht="12" hidden="1" customHeight="1" outlineLevel="1" x14ac:dyDescent="0.2">
      <c r="B102" s="506"/>
      <c r="C102" s="507"/>
      <c r="D102" s="507"/>
      <c r="E102" s="507"/>
      <c r="F102" s="507"/>
      <c r="G102" s="508"/>
      <c r="H102" s="512"/>
      <c r="I102" s="513"/>
      <c r="J102" s="513"/>
      <c r="K102" s="514"/>
    </row>
    <row r="103" spans="2:21" ht="12" hidden="1" customHeight="1" outlineLevel="1" x14ac:dyDescent="0.2"/>
    <row r="104" spans="2:21" ht="27.75" hidden="1" customHeight="1" outlineLevel="1" x14ac:dyDescent="0.2">
      <c r="B104" s="69" t="s">
        <v>119</v>
      </c>
      <c r="C104" s="590" t="s">
        <v>366</v>
      </c>
      <c r="D104" s="591"/>
      <c r="E104" s="591"/>
      <c r="F104" s="591"/>
      <c r="G104" s="592"/>
      <c r="H104" s="274" t="s">
        <v>260</v>
      </c>
      <c r="I104" s="275"/>
      <c r="J104" s="274" t="s">
        <v>261</v>
      </c>
      <c r="K104" s="275"/>
    </row>
    <row r="105" spans="2:21" ht="25.5" hidden="1" customHeight="1" outlineLevel="1" x14ac:dyDescent="0.2">
      <c r="B105" s="64">
        <v>1</v>
      </c>
      <c r="C105" s="631" t="s">
        <v>367</v>
      </c>
      <c r="D105" s="631"/>
      <c r="E105" s="631"/>
      <c r="F105" s="631"/>
      <c r="G105" s="631"/>
      <c r="H105" s="629">
        <v>1830</v>
      </c>
      <c r="I105" s="629"/>
      <c r="J105" s="629">
        <v>1422</v>
      </c>
      <c r="K105" s="629"/>
    </row>
    <row r="106" spans="2:21" ht="25.5" hidden="1" customHeight="1" outlineLevel="1" x14ac:dyDescent="0.2">
      <c r="B106" s="186">
        <v>2</v>
      </c>
      <c r="C106" s="631" t="s">
        <v>444</v>
      </c>
      <c r="D106" s="631"/>
      <c r="E106" s="631"/>
      <c r="F106" s="631"/>
      <c r="G106" s="631"/>
      <c r="H106" s="629"/>
      <c r="I106" s="629"/>
      <c r="J106" s="629">
        <f>176+35+24</f>
        <v>235</v>
      </c>
      <c r="K106" s="629"/>
    </row>
    <row r="107" spans="2:21" ht="12" hidden="1" customHeight="1" outlineLevel="1" x14ac:dyDescent="0.2">
      <c r="B107" s="628" t="s">
        <v>168</v>
      </c>
      <c r="C107" s="628"/>
      <c r="D107" s="628"/>
      <c r="E107" s="628"/>
      <c r="F107" s="628"/>
      <c r="G107" s="628"/>
      <c r="H107" s="630">
        <f>SUM(H105:I105)</f>
        <v>1830</v>
      </c>
      <c r="I107" s="630"/>
      <c r="J107" s="630">
        <f>SUM(J105:K106)</f>
        <v>1657</v>
      </c>
      <c r="K107" s="630"/>
    </row>
    <row r="108" spans="2:21" ht="12" customHeight="1" collapsed="1" x14ac:dyDescent="0.2"/>
    <row r="109" spans="2:21" ht="12" customHeight="1" x14ac:dyDescent="0.2"/>
    <row r="110" spans="2:21" s="15" customFormat="1" ht="20.25" customHeight="1" x14ac:dyDescent="0.2">
      <c r="B110" s="448" t="s">
        <v>314</v>
      </c>
      <c r="C110" s="448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</row>
    <row r="111" spans="2:21" ht="12" hidden="1" customHeight="1" outlineLevel="1" x14ac:dyDescent="0.2">
      <c r="E111" s="130"/>
      <c r="I111" s="12"/>
    </row>
    <row r="112" spans="2:21" ht="12" hidden="1" customHeight="1" outlineLevel="1" x14ac:dyDescent="0.2">
      <c r="B112" s="575" t="s">
        <v>118</v>
      </c>
      <c r="C112" s="576"/>
      <c r="D112" s="576"/>
      <c r="E112" s="576"/>
      <c r="F112" s="576"/>
      <c r="G112" s="577"/>
      <c r="H112" s="581" t="s">
        <v>198</v>
      </c>
      <c r="I112" s="582"/>
      <c r="J112" s="582"/>
      <c r="K112" s="583"/>
    </row>
    <row r="113" spans="2:11" ht="12" hidden="1" customHeight="1" outlineLevel="1" x14ac:dyDescent="0.2">
      <c r="B113" s="578"/>
      <c r="C113" s="579"/>
      <c r="D113" s="579"/>
      <c r="E113" s="579"/>
      <c r="F113" s="579"/>
      <c r="G113" s="580"/>
      <c r="H113" s="584"/>
      <c r="I113" s="585"/>
      <c r="J113" s="585"/>
      <c r="K113" s="586"/>
    </row>
    <row r="114" spans="2:11" ht="12" hidden="1" customHeight="1" outlineLevel="1" x14ac:dyDescent="0.2">
      <c r="B114" s="503" t="s">
        <v>373</v>
      </c>
      <c r="C114" s="504"/>
      <c r="D114" s="504"/>
      <c r="E114" s="504"/>
      <c r="F114" s="504"/>
      <c r="G114" s="505"/>
      <c r="H114" s="587">
        <f>SUM(H119:K119)</f>
        <v>2847</v>
      </c>
      <c r="I114" s="588"/>
      <c r="J114" s="588"/>
      <c r="K114" s="589"/>
    </row>
    <row r="115" spans="2:11" ht="12" hidden="1" customHeight="1" outlineLevel="1" x14ac:dyDescent="0.2">
      <c r="B115" s="506"/>
      <c r="C115" s="507"/>
      <c r="D115" s="507"/>
      <c r="E115" s="507"/>
      <c r="F115" s="507"/>
      <c r="G115" s="508"/>
      <c r="H115" s="512"/>
      <c r="I115" s="513"/>
      <c r="J115" s="513"/>
      <c r="K115" s="514"/>
    </row>
    <row r="116" spans="2:11" ht="12" hidden="1" customHeight="1" outlineLevel="1" x14ac:dyDescent="0.2">
      <c r="E116" s="130"/>
    </row>
    <row r="117" spans="2:11" ht="27.75" hidden="1" customHeight="1" outlineLevel="1" x14ac:dyDescent="0.2">
      <c r="B117" s="69" t="s">
        <v>119</v>
      </c>
      <c r="C117" s="590" t="s">
        <v>366</v>
      </c>
      <c r="D117" s="591"/>
      <c r="E117" s="591"/>
      <c r="F117" s="591"/>
      <c r="G117" s="592"/>
      <c r="H117" s="274" t="s">
        <v>260</v>
      </c>
      <c r="I117" s="275"/>
      <c r="J117" s="274" t="s">
        <v>261</v>
      </c>
      <c r="K117" s="275"/>
    </row>
    <row r="118" spans="2:11" ht="25.5" hidden="1" customHeight="1" outlineLevel="1" x14ac:dyDescent="0.2">
      <c r="B118" s="139">
        <v>1</v>
      </c>
      <c r="C118" s="631" t="s">
        <v>367</v>
      </c>
      <c r="D118" s="631"/>
      <c r="E118" s="631"/>
      <c r="F118" s="631"/>
      <c r="G118" s="631"/>
      <c r="H118" s="629">
        <v>1709</v>
      </c>
      <c r="I118" s="629"/>
      <c r="J118" s="629">
        <v>1138</v>
      </c>
      <c r="K118" s="629"/>
    </row>
    <row r="119" spans="2:11" ht="12" hidden="1" customHeight="1" outlineLevel="1" x14ac:dyDescent="0.2">
      <c r="B119" s="628" t="s">
        <v>168</v>
      </c>
      <c r="C119" s="628"/>
      <c r="D119" s="628"/>
      <c r="E119" s="628"/>
      <c r="F119" s="628"/>
      <c r="G119" s="628"/>
      <c r="H119" s="630">
        <f>SUM(H118:I118)</f>
        <v>1709</v>
      </c>
      <c r="I119" s="630"/>
      <c r="J119" s="630">
        <f>SUM(J118:K118)</f>
        <v>1138</v>
      </c>
      <c r="K119" s="630"/>
    </row>
    <row r="120" spans="2:11" ht="12" customHeight="1" collapsed="1" x14ac:dyDescent="0.2">
      <c r="E120" s="130"/>
    </row>
    <row r="121" spans="2:11" ht="12" customHeight="1" x14ac:dyDescent="0.2"/>
    <row r="122" spans="2:11" ht="12" hidden="1" customHeight="1" x14ac:dyDescent="0.2"/>
    <row r="123" spans="2:11" ht="12" hidden="1" customHeight="1" x14ac:dyDescent="0.2"/>
    <row r="124" spans="2:11" ht="12" hidden="1" customHeight="1" x14ac:dyDescent="0.2"/>
    <row r="125" spans="2:11" ht="12" hidden="1" customHeight="1" x14ac:dyDescent="0.2"/>
    <row r="126" spans="2:11" ht="12" hidden="1" customHeight="1" x14ac:dyDescent="0.2"/>
    <row r="127" spans="2:11" ht="12" hidden="1" customHeight="1" x14ac:dyDescent="0.2"/>
    <row r="128" spans="2:11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  <row r="189" ht="12" hidden="1" customHeight="1" x14ac:dyDescent="0.2"/>
    <row r="190" ht="12" hidden="1" customHeight="1" x14ac:dyDescent="0.2"/>
    <row r="191" ht="12" hidden="1" customHeight="1" x14ac:dyDescent="0.2"/>
    <row r="192" ht="12" hidden="1" customHeight="1" x14ac:dyDescent="0.2"/>
    <row r="193" ht="12" hidden="1" customHeight="1" x14ac:dyDescent="0.2"/>
    <row r="194" ht="12" hidden="1" customHeight="1" x14ac:dyDescent="0.2"/>
    <row r="195" ht="12" hidden="1" customHeight="1" x14ac:dyDescent="0.2"/>
    <row r="196" ht="12" hidden="1" customHeight="1" x14ac:dyDescent="0.2"/>
    <row r="197" ht="12" hidden="1" customHeight="1" x14ac:dyDescent="0.2"/>
    <row r="198" ht="12" hidden="1" customHeight="1" x14ac:dyDescent="0.2"/>
    <row r="199" ht="12" hidden="1" customHeight="1" x14ac:dyDescent="0.2"/>
    <row r="200" ht="12" hidden="1" customHeight="1" x14ac:dyDescent="0.2"/>
    <row r="201" ht="12" hidden="1" customHeight="1" x14ac:dyDescent="0.2"/>
    <row r="202" ht="12" hidden="1" customHeight="1" x14ac:dyDescent="0.2"/>
    <row r="203" ht="12" hidden="1" customHeight="1" x14ac:dyDescent="0.2"/>
    <row r="204" ht="12" hidden="1" customHeight="1" x14ac:dyDescent="0.2"/>
    <row r="205" ht="12" hidden="1" customHeight="1" x14ac:dyDescent="0.2"/>
    <row r="206" ht="12" hidden="1" customHeight="1" x14ac:dyDescent="0.2"/>
    <row r="207" ht="12" hidden="1" customHeight="1" x14ac:dyDescent="0.2"/>
    <row r="208" ht="12" hidden="1" customHeight="1" x14ac:dyDescent="0.2"/>
    <row r="209" ht="12" hidden="1" customHeight="1" x14ac:dyDescent="0.2"/>
    <row r="210" ht="12" hidden="1" customHeight="1" x14ac:dyDescent="0.2"/>
    <row r="211" ht="12" hidden="1" customHeight="1" x14ac:dyDescent="0.2"/>
    <row r="212" ht="12" hidden="1" customHeight="1" x14ac:dyDescent="0.2"/>
    <row r="213" ht="12" hidden="1" customHeight="1" x14ac:dyDescent="0.2"/>
    <row r="214" ht="12" hidden="1" customHeight="1" x14ac:dyDescent="0.2"/>
    <row r="215" ht="12" hidden="1" customHeight="1" x14ac:dyDescent="0.2"/>
    <row r="216" ht="12" hidden="1" customHeight="1" x14ac:dyDescent="0.2"/>
    <row r="217" ht="12" hidden="1" customHeight="1" x14ac:dyDescent="0.2"/>
    <row r="218" ht="12" hidden="1" customHeight="1" x14ac:dyDescent="0.2"/>
    <row r="219" ht="12" hidden="1" customHeight="1" x14ac:dyDescent="0.2"/>
    <row r="220" ht="12" hidden="1" customHeight="1" x14ac:dyDescent="0.2"/>
    <row r="221" ht="12" hidden="1" customHeight="1" x14ac:dyDescent="0.2"/>
    <row r="222" ht="12" hidden="1" customHeight="1" x14ac:dyDescent="0.2"/>
    <row r="223" ht="12" hidden="1" customHeight="1" x14ac:dyDescent="0.2"/>
    <row r="224" ht="12" hidden="1" customHeight="1" x14ac:dyDescent="0.2"/>
    <row r="225" ht="12" hidden="1" customHeight="1" x14ac:dyDescent="0.2"/>
    <row r="226" ht="12" hidden="1" customHeight="1" x14ac:dyDescent="0.2"/>
    <row r="227" ht="12" hidden="1" customHeight="1" x14ac:dyDescent="0.2"/>
    <row r="228" ht="12" hidden="1" customHeight="1" x14ac:dyDescent="0.2"/>
    <row r="229" ht="12" hidden="1" customHeight="1" x14ac:dyDescent="0.2"/>
    <row r="230" ht="12" hidden="1" customHeight="1" x14ac:dyDescent="0.2"/>
    <row r="231" ht="12" hidden="1" customHeight="1" x14ac:dyDescent="0.2"/>
    <row r="232" ht="12" hidden="1" customHeight="1" x14ac:dyDescent="0.2"/>
    <row r="233" ht="12" hidden="1" customHeight="1" x14ac:dyDescent="0.2"/>
    <row r="234" ht="12" hidden="1" customHeight="1" x14ac:dyDescent="0.2"/>
    <row r="235" ht="12" hidden="1" customHeight="1" x14ac:dyDescent="0.2"/>
    <row r="236" ht="12" hidden="1" customHeight="1" x14ac:dyDescent="0.2"/>
    <row r="237" ht="12" hidden="1" customHeight="1" x14ac:dyDescent="0.2"/>
    <row r="238" ht="12" hidden="1" customHeight="1" x14ac:dyDescent="0.2"/>
    <row r="239" ht="12" hidden="1" customHeight="1" x14ac:dyDescent="0.2"/>
    <row r="240" ht="12" hidden="1" customHeight="1" x14ac:dyDescent="0.2"/>
    <row r="241" ht="12" hidden="1" customHeight="1" x14ac:dyDescent="0.2"/>
    <row r="242" ht="12" hidden="1" customHeight="1" x14ac:dyDescent="0.2"/>
    <row r="243" ht="12" hidden="1" customHeight="1" x14ac:dyDescent="0.2"/>
    <row r="244" ht="12" hidden="1" customHeight="1" x14ac:dyDescent="0.2"/>
    <row r="245" ht="12" hidden="1" customHeight="1" x14ac:dyDescent="0.2"/>
    <row r="246" ht="12" hidden="1" customHeight="1" x14ac:dyDescent="0.2"/>
    <row r="247" ht="12" hidden="1" customHeight="1" x14ac:dyDescent="0.2"/>
    <row r="248" ht="12" hidden="1" customHeight="1" x14ac:dyDescent="0.2"/>
    <row r="249" ht="12" hidden="1" customHeight="1" x14ac:dyDescent="0.2"/>
    <row r="250" ht="12" hidden="1" customHeight="1" x14ac:dyDescent="0.2"/>
    <row r="251" ht="12" hidden="1" customHeight="1" x14ac:dyDescent="0.2"/>
    <row r="252" ht="12" hidden="1" customHeight="1" x14ac:dyDescent="0.2"/>
    <row r="253" ht="12" hidden="1" customHeight="1" x14ac:dyDescent="0.2"/>
    <row r="254" ht="12" hidden="1" customHeight="1" x14ac:dyDescent="0.2"/>
    <row r="255" ht="12" hidden="1" customHeight="1" x14ac:dyDescent="0.2"/>
    <row r="256" ht="12" hidden="1" customHeight="1" x14ac:dyDescent="0.2"/>
    <row r="257" ht="12" hidden="1" customHeight="1" x14ac:dyDescent="0.2"/>
    <row r="258" ht="12" hidden="1" customHeight="1" x14ac:dyDescent="0.2"/>
    <row r="259" ht="12" hidden="1" customHeight="1" x14ac:dyDescent="0.2"/>
    <row r="260" ht="12" hidden="1" customHeight="1" x14ac:dyDescent="0.2"/>
    <row r="261" ht="12" hidden="1" customHeight="1" x14ac:dyDescent="0.2"/>
    <row r="262" ht="12" hidden="1" customHeight="1" x14ac:dyDescent="0.2"/>
    <row r="263" ht="12" hidden="1" customHeight="1" x14ac:dyDescent="0.2"/>
    <row r="264" ht="12" hidden="1" customHeight="1" x14ac:dyDescent="0.2"/>
    <row r="265" ht="12" hidden="1" customHeight="1" x14ac:dyDescent="0.2"/>
    <row r="266" ht="12" hidden="1" customHeight="1" x14ac:dyDescent="0.2"/>
    <row r="267" ht="12" hidden="1" customHeight="1" x14ac:dyDescent="0.2"/>
    <row r="268" ht="12" hidden="1" customHeight="1" x14ac:dyDescent="0.2"/>
    <row r="269" ht="12" hidden="1" customHeight="1" x14ac:dyDescent="0.2"/>
    <row r="270" ht="12" hidden="1" customHeight="1" x14ac:dyDescent="0.2"/>
    <row r="271" ht="12" hidden="1" customHeight="1" x14ac:dyDescent="0.2"/>
    <row r="272" ht="12" hidden="1" customHeight="1" x14ac:dyDescent="0.2"/>
    <row r="273" ht="12" hidden="1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</sheetData>
  <mergeCells count="208">
    <mergeCell ref="B21:D25"/>
    <mergeCell ref="H22:N22"/>
    <mergeCell ref="O22:U22"/>
    <mergeCell ref="C105:G105"/>
    <mergeCell ref="B110:U110"/>
    <mergeCell ref="C117:G117"/>
    <mergeCell ref="C118:G118"/>
    <mergeCell ref="L94:N94"/>
    <mergeCell ref="O94:Q94"/>
    <mergeCell ref="R94:U94"/>
    <mergeCell ref="B86:U86"/>
    <mergeCell ref="B87:C94"/>
    <mergeCell ref="E87:U87"/>
    <mergeCell ref="E88:U88"/>
    <mergeCell ref="E89:U89"/>
    <mergeCell ref="D90:U90"/>
    <mergeCell ref="E91:K91"/>
    <mergeCell ref="L91:N91"/>
    <mergeCell ref="O91:Q91"/>
    <mergeCell ref="R91:U91"/>
    <mergeCell ref="E92:K92"/>
    <mergeCell ref="L92:N92"/>
    <mergeCell ref="B119:G119"/>
    <mergeCell ref="B112:G113"/>
    <mergeCell ref="H112:K113"/>
    <mergeCell ref="B114:G115"/>
    <mergeCell ref="H114:K115"/>
    <mergeCell ref="H105:I105"/>
    <mergeCell ref="J105:K105"/>
    <mergeCell ref="H117:I117"/>
    <mergeCell ref="J117:K117"/>
    <mergeCell ref="H118:I118"/>
    <mergeCell ref="J118:K118"/>
    <mergeCell ref="H119:I119"/>
    <mergeCell ref="J119:K119"/>
    <mergeCell ref="B107:G107"/>
    <mergeCell ref="H107:I107"/>
    <mergeCell ref="J107:K107"/>
    <mergeCell ref="C106:G106"/>
    <mergeCell ref="H106:I106"/>
    <mergeCell ref="J106:K106"/>
    <mergeCell ref="O92:Q92"/>
    <mergeCell ref="R92:U92"/>
    <mergeCell ref="E94:K94"/>
    <mergeCell ref="R82:U82"/>
    <mergeCell ref="E83:K83"/>
    <mergeCell ref="L83:N83"/>
    <mergeCell ref="O83:Q83"/>
    <mergeCell ref="R83:U83"/>
    <mergeCell ref="E85:K85"/>
    <mergeCell ref="L85:N85"/>
    <mergeCell ref="O85:Q85"/>
    <mergeCell ref="E75:K75"/>
    <mergeCell ref="L75:N75"/>
    <mergeCell ref="O75:Q75"/>
    <mergeCell ref="R75:U75"/>
    <mergeCell ref="B77:U77"/>
    <mergeCell ref="R85:U85"/>
    <mergeCell ref="B78:C85"/>
    <mergeCell ref="E78:U78"/>
    <mergeCell ref="E79:U79"/>
    <mergeCell ref="E80:U80"/>
    <mergeCell ref="D81:U81"/>
    <mergeCell ref="E82:K82"/>
    <mergeCell ref="L82:N82"/>
    <mergeCell ref="O82:Q82"/>
    <mergeCell ref="E45:K45"/>
    <mergeCell ref="L45:N45"/>
    <mergeCell ref="O45:Q45"/>
    <mergeCell ref="R45:U45"/>
    <mergeCell ref="B67:U67"/>
    <mergeCell ref="B68:C75"/>
    <mergeCell ref="E68:U68"/>
    <mergeCell ref="E69:U69"/>
    <mergeCell ref="E70:U70"/>
    <mergeCell ref="D71:U71"/>
    <mergeCell ref="E72:K72"/>
    <mergeCell ref="L72:N72"/>
    <mergeCell ref="O72:Q72"/>
    <mergeCell ref="R72:U72"/>
    <mergeCell ref="E73:K73"/>
    <mergeCell ref="L73:N73"/>
    <mergeCell ref="O73:Q73"/>
    <mergeCell ref="R73:U73"/>
    <mergeCell ref="B58:U58"/>
    <mergeCell ref="B59:C66"/>
    <mergeCell ref="E59:U59"/>
    <mergeCell ref="E60:U60"/>
    <mergeCell ref="E61:U61"/>
    <mergeCell ref="D62:U62"/>
    <mergeCell ref="E63:K63"/>
    <mergeCell ref="L63:N63"/>
    <mergeCell ref="O63:Q63"/>
    <mergeCell ref="R63:U63"/>
    <mergeCell ref="E64:K64"/>
    <mergeCell ref="L64:N64"/>
    <mergeCell ref="O64:Q64"/>
    <mergeCell ref="R64:U64"/>
    <mergeCell ref="E66:K66"/>
    <mergeCell ref="L66:N66"/>
    <mergeCell ref="O66:Q66"/>
    <mergeCell ref="R66:U66"/>
    <mergeCell ref="R54:U54"/>
    <mergeCell ref="E56:K56"/>
    <mergeCell ref="L56:N56"/>
    <mergeCell ref="O56:Q56"/>
    <mergeCell ref="R56:U56"/>
    <mergeCell ref="L47:N47"/>
    <mergeCell ref="O47:Q47"/>
    <mergeCell ref="R47:U47"/>
    <mergeCell ref="B48:U48"/>
    <mergeCell ref="B49:C56"/>
    <mergeCell ref="E49:U49"/>
    <mergeCell ref="E50:U50"/>
    <mergeCell ref="E51:U51"/>
    <mergeCell ref="D52:U52"/>
    <mergeCell ref="E53:K53"/>
    <mergeCell ref="L53:N53"/>
    <mergeCell ref="O53:Q53"/>
    <mergeCell ref="R53:U53"/>
    <mergeCell ref="E54:K54"/>
    <mergeCell ref="L54:N54"/>
    <mergeCell ref="O54:Q54"/>
    <mergeCell ref="B40:C47"/>
    <mergeCell ref="E40:U40"/>
    <mergeCell ref="E41:U41"/>
    <mergeCell ref="B31:G31"/>
    <mergeCell ref="B32:G32"/>
    <mergeCell ref="B2:D4"/>
    <mergeCell ref="E2:U4"/>
    <mergeCell ref="B6:U6"/>
    <mergeCell ref="B7:B8"/>
    <mergeCell ref="C7:U8"/>
    <mergeCell ref="B15:D15"/>
    <mergeCell ref="E15:U15"/>
    <mergeCell ref="B16:D16"/>
    <mergeCell ref="E16:U16"/>
    <mergeCell ref="B14:D14"/>
    <mergeCell ref="E14:U14"/>
    <mergeCell ref="B11:D11"/>
    <mergeCell ref="E11:U11"/>
    <mergeCell ref="B12:D12"/>
    <mergeCell ref="E12:U12"/>
    <mergeCell ref="B13:D13"/>
    <mergeCell ref="E13:U13"/>
    <mergeCell ref="B10:D10"/>
    <mergeCell ref="E10:U10"/>
    <mergeCell ref="H29:N29"/>
    <mergeCell ref="B17:D17"/>
    <mergeCell ref="E17:U17"/>
    <mergeCell ref="B18:D18"/>
    <mergeCell ref="E18:U18"/>
    <mergeCell ref="B19:D19"/>
    <mergeCell ref="E19:U19"/>
    <mergeCell ref="B20:D20"/>
    <mergeCell ref="E20:U20"/>
    <mergeCell ref="B28:B30"/>
    <mergeCell ref="C28:G30"/>
    <mergeCell ref="H28:U28"/>
    <mergeCell ref="B27:U27"/>
    <mergeCell ref="O29:U29"/>
    <mergeCell ref="H30:J30"/>
    <mergeCell ref="K30:N30"/>
    <mergeCell ref="O30:Q30"/>
    <mergeCell ref="R30:U30"/>
    <mergeCell ref="E22:G22"/>
    <mergeCell ref="E23:G23"/>
    <mergeCell ref="H23:U23"/>
    <mergeCell ref="E24:G24"/>
    <mergeCell ref="H24:U24"/>
    <mergeCell ref="E25:G25"/>
    <mergeCell ref="H25:U25"/>
    <mergeCell ref="H21:N21"/>
    <mergeCell ref="O21:U21"/>
    <mergeCell ref="B97:U97"/>
    <mergeCell ref="B99:G100"/>
    <mergeCell ref="H99:K100"/>
    <mergeCell ref="B101:G102"/>
    <mergeCell ref="H101:K102"/>
    <mergeCell ref="C104:G104"/>
    <mergeCell ref="H104:I104"/>
    <mergeCell ref="J104:K104"/>
    <mergeCell ref="B33:G33"/>
    <mergeCell ref="B38:U38"/>
    <mergeCell ref="B39:U39"/>
    <mergeCell ref="B36:G36"/>
    <mergeCell ref="H34:N34"/>
    <mergeCell ref="O34:U34"/>
    <mergeCell ref="H36:N36"/>
    <mergeCell ref="O36:U36"/>
    <mergeCell ref="E47:K47"/>
    <mergeCell ref="B34:G34"/>
    <mergeCell ref="E42:U42"/>
    <mergeCell ref="D43:U43"/>
    <mergeCell ref="E44:K44"/>
    <mergeCell ref="L44:N44"/>
    <mergeCell ref="O44:Q44"/>
    <mergeCell ref="R44:U44"/>
    <mergeCell ref="H31:J31"/>
    <mergeCell ref="K31:N31"/>
    <mergeCell ref="O31:Q31"/>
    <mergeCell ref="R31:U31"/>
    <mergeCell ref="H32:N32"/>
    <mergeCell ref="O32:U32"/>
    <mergeCell ref="H33:J33"/>
    <mergeCell ref="K33:N33"/>
    <mergeCell ref="O33:Q33"/>
    <mergeCell ref="R33:U33"/>
  </mergeCells>
  <conditionalFormatting sqref="E11">
    <cfRule type="expression" priority="22" stopIfTrue="1">
      <formula>#REF!=""</formula>
    </cfRule>
    <cfRule type="expression" dxfId="123" priority="23" stopIfTrue="1">
      <formula>E11&lt;&gt;""</formula>
    </cfRule>
    <cfRule type="expression" dxfId="122" priority="24" stopIfTrue="1">
      <formula>#REF!&lt;&gt;""</formula>
    </cfRule>
  </conditionalFormatting>
  <conditionalFormatting sqref="E13 E15 E19">
    <cfRule type="expression" priority="19" stopIfTrue="1">
      <formula>#REF!=""</formula>
    </cfRule>
    <cfRule type="expression" dxfId="121" priority="20" stopIfTrue="1">
      <formula>E13&lt;&gt;""</formula>
    </cfRule>
    <cfRule type="expression" dxfId="120" priority="21" stopIfTrue="1">
      <formula>#REF!&lt;&gt;""</formula>
    </cfRule>
  </conditionalFormatting>
  <conditionalFormatting sqref="E17">
    <cfRule type="expression" priority="7" stopIfTrue="1">
      <formula>#REF!=""</formula>
    </cfRule>
    <cfRule type="expression" dxfId="119" priority="8" stopIfTrue="1">
      <formula>E17&lt;&gt;""</formula>
    </cfRule>
    <cfRule type="expression" dxfId="118" priority="9" stopIfTrue="1">
      <formula>#REF!&lt;&gt;""</formula>
    </cfRule>
  </conditionalFormatting>
  <dataValidations disablePrompts="1" count="1">
    <dataValidation type="list" allowBlank="1" showInputMessage="1" showErrorMessage="1" sqref="D982961:D982987 D917425:D917451 D851889:D851915 D786353:D786379 D720817:D720843 D655281:D655307 D589745:D589771 D524209:D524235 D458673:D458699 D393137:D393163 D327601:D327627 D262065:D262091 D196529:D196555 D130993:D131019 D65457:D65483" xr:uid="{00000000-0002-0000-0B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R3&amp;C&amp;"Calibri,Regular"&amp;7 &amp;K01+04513/03/2019&amp;R&amp;"Calibri,Regular"&amp;7&amp;K01+045Página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0B2E6DF8-1272-48AA-8DF2-AA7F06F99585}">
            <xm:f>'O1'!C30=""</xm:f>
            <x14:dxf/>
          </x14:cfRule>
          <x14:cfRule type="expression" priority="11" stopIfTrue="1" id="{4F46EEA1-D0F9-486D-BF12-9B1EE944CF25}">
            <xm:f>'O1'!P30&lt;&gt;""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12" stopIfTrue="1" id="{D18CF03E-7CDB-4168-AF73-79B55A026354}">
            <xm:f>'O1'!C30&lt;&gt;""</xm:f>
            <x14:dxf>
              <fill>
                <patternFill patternType="solid">
                  <bgColor indexed="13"/>
                </patternFill>
              </fill>
            </x14:dxf>
          </x14:cfRule>
          <xm:sqref>O29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499984740745262"/>
  </sheetPr>
  <dimension ref="A1:WWM338"/>
  <sheetViews>
    <sheetView showGridLines="0" showRuler="0" zoomScale="130" zoomScaleNormal="130" zoomScaleSheetLayoutView="100" zoomScalePageLayoutView="130" workbookViewId="0">
      <selection activeCell="E13" sqref="E13:U13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593" t="s">
        <v>99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</row>
    <row r="7" spans="2:21" s="15" customFormat="1" ht="11.25" customHeight="1" x14ac:dyDescent="0.2">
      <c r="B7" s="610" t="s">
        <v>38</v>
      </c>
      <c r="C7" s="612" t="s">
        <v>102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4"/>
    </row>
    <row r="8" spans="2:21" s="16" customFormat="1" ht="11.25" customHeight="1" x14ac:dyDescent="0.2">
      <c r="B8" s="611"/>
      <c r="C8" s="615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294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295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78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296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253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81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253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44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44" s="16" customFormat="1" ht="30" customHeight="1" x14ac:dyDescent="0.2">
      <c r="B18" s="526" t="s">
        <v>75</v>
      </c>
      <c r="C18" s="527"/>
      <c r="D18" s="528"/>
      <c r="E18" s="530" t="s">
        <v>84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44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44" s="16" customFormat="1" ht="52.5" customHeight="1" x14ac:dyDescent="0.2">
      <c r="B20" s="526" t="s">
        <v>77</v>
      </c>
      <c r="C20" s="527"/>
      <c r="D20" s="528"/>
      <c r="E20" s="532" t="s">
        <v>254</v>
      </c>
      <c r="F20" s="530" t="s">
        <v>86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44" s="16" customFormat="1" ht="30" customHeight="1" x14ac:dyDescent="0.2">
      <c r="B21" s="400" t="s">
        <v>281</v>
      </c>
      <c r="C21" s="401"/>
      <c r="D21" s="402"/>
      <c r="E21" s="531" t="s">
        <v>308</v>
      </c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</row>
    <row r="22" spans="2:44" s="16" customFormat="1" ht="39" customHeight="1" x14ac:dyDescent="0.2">
      <c r="B22" s="637" t="s">
        <v>398</v>
      </c>
      <c r="C22" s="638"/>
      <c r="D22" s="639"/>
      <c r="E22" s="637" t="s">
        <v>399</v>
      </c>
      <c r="F22" s="638"/>
      <c r="G22" s="639"/>
      <c r="H22" s="634" t="s">
        <v>518</v>
      </c>
      <c r="I22" s="635"/>
      <c r="J22" s="635"/>
      <c r="K22" s="635"/>
      <c r="L22" s="635"/>
      <c r="M22" s="635"/>
      <c r="N22" s="635"/>
      <c r="O22" s="635" t="s">
        <v>528</v>
      </c>
      <c r="P22" s="635"/>
      <c r="Q22" s="635"/>
      <c r="R22" s="635"/>
      <c r="S22" s="635"/>
      <c r="T22" s="635"/>
      <c r="U22" s="636"/>
    </row>
    <row r="23" spans="2:44" s="16" customFormat="1" ht="186" customHeight="1" x14ac:dyDescent="0.2">
      <c r="B23" s="640"/>
      <c r="C23" s="641"/>
      <c r="D23" s="642"/>
      <c r="E23" s="643"/>
      <c r="F23" s="644"/>
      <c r="G23" s="645"/>
      <c r="H23" s="646" t="s">
        <v>413</v>
      </c>
      <c r="I23" s="647"/>
      <c r="J23" s="647"/>
      <c r="K23" s="647"/>
      <c r="L23" s="647"/>
      <c r="M23" s="647"/>
      <c r="N23" s="647"/>
      <c r="O23" s="648" t="s">
        <v>535</v>
      </c>
      <c r="P23" s="647"/>
      <c r="Q23" s="647"/>
      <c r="R23" s="647"/>
      <c r="S23" s="647"/>
      <c r="T23" s="647"/>
      <c r="U23" s="649"/>
    </row>
    <row r="24" spans="2:44" s="16" customFormat="1" ht="16.5" customHeight="1" x14ac:dyDescent="0.2">
      <c r="B24" s="640"/>
      <c r="C24" s="641"/>
      <c r="D24" s="642"/>
      <c r="E24" s="526" t="s">
        <v>400</v>
      </c>
      <c r="F24" s="527"/>
      <c r="G24" s="528"/>
      <c r="H24" s="632" t="s">
        <v>412</v>
      </c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3"/>
    </row>
    <row r="25" spans="2:44" s="16" customFormat="1" ht="16.5" customHeight="1" x14ac:dyDescent="0.2">
      <c r="B25" s="640"/>
      <c r="C25" s="641"/>
      <c r="D25" s="642"/>
      <c r="E25" s="526" t="s">
        <v>401</v>
      </c>
      <c r="F25" s="527"/>
      <c r="G25" s="528"/>
      <c r="H25" s="632" t="s">
        <v>442</v>
      </c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3"/>
    </row>
    <row r="26" spans="2:44" s="16" customFormat="1" ht="16.5" customHeight="1" x14ac:dyDescent="0.2">
      <c r="B26" s="643"/>
      <c r="C26" s="644"/>
      <c r="D26" s="645"/>
      <c r="E26" s="526" t="s">
        <v>402</v>
      </c>
      <c r="F26" s="527"/>
      <c r="G26" s="528"/>
      <c r="H26" s="632" t="s">
        <v>403</v>
      </c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3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2:44" ht="12" customHeight="1" x14ac:dyDescent="0.2"/>
    <row r="28" spans="2:44" s="15" customFormat="1" ht="20.25" customHeight="1" x14ac:dyDescent="0.2">
      <c r="B28" s="593" t="s">
        <v>177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</row>
    <row r="29" spans="2:44" ht="12" customHeight="1" x14ac:dyDescent="0.2">
      <c r="B29" s="597" t="str">
        <f>B7</f>
        <v>S2</v>
      </c>
      <c r="C29" s="599" t="str">
        <f>E10</f>
        <v>Número de pessoas que participaram de eventos com ênfase em gestão cooperativista</v>
      </c>
      <c r="D29" s="599"/>
      <c r="E29" s="599"/>
      <c r="F29" s="599"/>
      <c r="G29" s="599"/>
      <c r="H29" s="600" t="s">
        <v>66</v>
      </c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</row>
    <row r="30" spans="2:44" ht="12" customHeight="1" x14ac:dyDescent="0.2">
      <c r="B30" s="598"/>
      <c r="C30" s="599"/>
      <c r="D30" s="599"/>
      <c r="E30" s="599"/>
      <c r="F30" s="599"/>
      <c r="G30" s="599"/>
      <c r="H30" s="601">
        <v>2018</v>
      </c>
      <c r="I30" s="602"/>
      <c r="J30" s="602"/>
      <c r="K30" s="602"/>
      <c r="L30" s="602"/>
      <c r="M30" s="602"/>
      <c r="N30" s="603"/>
      <c r="O30" s="601">
        <v>2019</v>
      </c>
      <c r="P30" s="602"/>
      <c r="Q30" s="602"/>
      <c r="R30" s="602"/>
      <c r="S30" s="602"/>
      <c r="T30" s="602"/>
      <c r="U30" s="603"/>
    </row>
    <row r="31" spans="2:44" ht="12" customHeight="1" x14ac:dyDescent="0.2">
      <c r="B31" s="598"/>
      <c r="C31" s="599"/>
      <c r="D31" s="599"/>
      <c r="E31" s="599"/>
      <c r="F31" s="599"/>
      <c r="G31" s="599"/>
      <c r="H31" s="604" t="s">
        <v>88</v>
      </c>
      <c r="I31" s="605"/>
      <c r="J31" s="606"/>
      <c r="K31" s="607" t="s">
        <v>89</v>
      </c>
      <c r="L31" s="608"/>
      <c r="M31" s="608"/>
      <c r="N31" s="609"/>
      <c r="O31" s="604" t="s">
        <v>88</v>
      </c>
      <c r="P31" s="605"/>
      <c r="Q31" s="606"/>
      <c r="R31" s="607" t="s">
        <v>89</v>
      </c>
      <c r="S31" s="608"/>
      <c r="T31" s="608"/>
      <c r="U31" s="609"/>
    </row>
    <row r="32" spans="2:44" ht="22.5" customHeight="1" x14ac:dyDescent="0.2">
      <c r="B32" s="385" t="s">
        <v>162</v>
      </c>
      <c r="C32" s="386"/>
      <c r="D32" s="386"/>
      <c r="E32" s="386"/>
      <c r="F32" s="386"/>
      <c r="G32" s="387"/>
      <c r="H32" s="569">
        <v>304</v>
      </c>
      <c r="I32" s="569"/>
      <c r="J32" s="570"/>
      <c r="K32" s="571">
        <v>496</v>
      </c>
      <c r="L32" s="569"/>
      <c r="M32" s="569"/>
      <c r="N32" s="570"/>
      <c r="O32" s="569">
        <v>170</v>
      </c>
      <c r="P32" s="569"/>
      <c r="Q32" s="570"/>
      <c r="R32" s="571">
        <v>300</v>
      </c>
      <c r="S32" s="569"/>
      <c r="T32" s="569"/>
      <c r="U32" s="570"/>
    </row>
    <row r="33" spans="2:21" x14ac:dyDescent="0.2">
      <c r="B33" s="379" t="s">
        <v>90</v>
      </c>
      <c r="C33" s="380"/>
      <c r="D33" s="380"/>
      <c r="E33" s="380"/>
      <c r="F33" s="380"/>
      <c r="G33" s="381"/>
      <c r="H33" s="572">
        <f>SUM(H32:N32)</f>
        <v>800</v>
      </c>
      <c r="I33" s="573"/>
      <c r="J33" s="573"/>
      <c r="K33" s="573"/>
      <c r="L33" s="573"/>
      <c r="M33" s="573"/>
      <c r="N33" s="573"/>
      <c r="O33" s="573">
        <f>SUM(O32:U32)</f>
        <v>470</v>
      </c>
      <c r="P33" s="573"/>
      <c r="Q33" s="573"/>
      <c r="R33" s="573"/>
      <c r="S33" s="573"/>
      <c r="T33" s="573"/>
      <c r="U33" s="574"/>
    </row>
    <row r="34" spans="2:21" ht="22.5" customHeight="1" x14ac:dyDescent="0.2">
      <c r="B34" s="382" t="s">
        <v>161</v>
      </c>
      <c r="C34" s="383"/>
      <c r="D34" s="383"/>
      <c r="E34" s="383"/>
      <c r="F34" s="383"/>
      <c r="G34" s="384"/>
      <c r="H34" s="569">
        <v>145</v>
      </c>
      <c r="I34" s="569"/>
      <c r="J34" s="570"/>
      <c r="K34" s="571">
        <v>573</v>
      </c>
      <c r="L34" s="569"/>
      <c r="M34" s="569"/>
      <c r="N34" s="570"/>
      <c r="O34" s="569">
        <v>138</v>
      </c>
      <c r="P34" s="569"/>
      <c r="Q34" s="570"/>
      <c r="R34" s="571">
        <v>545</v>
      </c>
      <c r="S34" s="569"/>
      <c r="T34" s="569"/>
      <c r="U34" s="570"/>
    </row>
    <row r="35" spans="2:21" x14ac:dyDescent="0.2">
      <c r="B35" s="379" t="s">
        <v>90</v>
      </c>
      <c r="C35" s="380"/>
      <c r="D35" s="380"/>
      <c r="E35" s="380"/>
      <c r="F35" s="380"/>
      <c r="G35" s="381"/>
      <c r="H35" s="572">
        <f>SUM(H34:N34)</f>
        <v>718</v>
      </c>
      <c r="I35" s="573"/>
      <c r="J35" s="573"/>
      <c r="K35" s="573"/>
      <c r="L35" s="573"/>
      <c r="M35" s="573"/>
      <c r="N35" s="573"/>
      <c r="O35" s="573">
        <f>SUM(O34:U34)</f>
        <v>683</v>
      </c>
      <c r="P35" s="573"/>
      <c r="Q35" s="573"/>
      <c r="R35" s="573"/>
      <c r="S35" s="573"/>
      <c r="T35" s="573"/>
      <c r="U35" s="574"/>
    </row>
    <row r="36" spans="2:21" s="42" customFormat="1" ht="3.75" customHeight="1" x14ac:dyDescent="0.2">
      <c r="B36" s="43"/>
      <c r="C36" s="43"/>
      <c r="D36" s="43"/>
      <c r="E36" s="43"/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ht="16.5" customHeight="1" x14ac:dyDescent="0.2">
      <c r="B37" s="405" t="s">
        <v>163</v>
      </c>
      <c r="C37" s="405"/>
      <c r="D37" s="405"/>
      <c r="E37" s="405"/>
      <c r="F37" s="405"/>
      <c r="G37" s="405"/>
      <c r="H37" s="449">
        <f>IF(H35=0,"",H35/H33)</f>
        <v>0.89749999999999996</v>
      </c>
      <c r="I37" s="450"/>
      <c r="J37" s="450" t="str">
        <f>IF(J35=0,"",J35/J33)</f>
        <v/>
      </c>
      <c r="K37" s="450"/>
      <c r="L37" s="450" t="str">
        <f>IF(L35=0,"",L35/L33)</f>
        <v/>
      </c>
      <c r="M37" s="450"/>
      <c r="N37" s="451" t="str">
        <f>IF(N35=0,"",N35/N33)</f>
        <v/>
      </c>
      <c r="O37" s="449"/>
      <c r="P37" s="450" t="str">
        <f>IF(P35=0,"",P35/P33)</f>
        <v/>
      </c>
      <c r="Q37" s="450"/>
      <c r="R37" s="450" t="str">
        <f>IF(R35=0,"",R35/R33)</f>
        <v/>
      </c>
      <c r="S37" s="450"/>
      <c r="T37" s="450" t="str">
        <f>IF(T35=0,"",T35/T33)</f>
        <v/>
      </c>
      <c r="U37" s="451"/>
    </row>
    <row r="38" spans="2:21" ht="12" customHeight="1" x14ac:dyDescent="0.2">
      <c r="U38" s="85"/>
    </row>
    <row r="39" spans="2:21" s="15" customFormat="1" ht="20.25" customHeight="1" x14ac:dyDescent="0.2">
      <c r="B39" s="593" t="s">
        <v>176</v>
      </c>
      <c r="C39" s="593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</row>
    <row r="40" spans="2:21" s="52" customFormat="1" ht="12.75" x14ac:dyDescent="0.2">
      <c r="B40" s="363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</row>
    <row r="41" spans="2:21" ht="18.75" customHeight="1" x14ac:dyDescent="0.2">
      <c r="B41" s="627">
        <v>2018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</row>
    <row r="42" spans="2:21" ht="14.25" hidden="1" customHeight="1" outlineLevel="1" x14ac:dyDescent="0.2">
      <c r="B42" s="618" t="s">
        <v>260</v>
      </c>
      <c r="C42" s="619"/>
      <c r="D42" s="59" t="s">
        <v>179</v>
      </c>
      <c r="E42" s="624">
        <f>H32</f>
        <v>304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6"/>
    </row>
    <row r="43" spans="2:21" s="15" customFormat="1" ht="14.25" hidden="1" customHeight="1" outlineLevel="1" x14ac:dyDescent="0.2">
      <c r="B43" s="620"/>
      <c r="C43" s="621"/>
      <c r="D43" s="60" t="s">
        <v>180</v>
      </c>
      <c r="E43" s="624">
        <f>H34</f>
        <v>145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6"/>
    </row>
    <row r="44" spans="2:21" hidden="1" outlineLevel="1" x14ac:dyDescent="0.2">
      <c r="B44" s="620"/>
      <c r="C44" s="621"/>
      <c r="D44" s="60" t="s">
        <v>181</v>
      </c>
      <c r="E44" s="415" t="s">
        <v>374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6"/>
    </row>
    <row r="45" spans="2:21" hidden="1" outlineLevel="1" x14ac:dyDescent="0.2">
      <c r="B45" s="620"/>
      <c r="C45" s="621"/>
      <c r="D45" s="595" t="s">
        <v>182</v>
      </c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6"/>
    </row>
    <row r="46" spans="2:21" ht="12" hidden="1" customHeight="1" outlineLevel="1" x14ac:dyDescent="0.2">
      <c r="B46" s="620"/>
      <c r="C46" s="621"/>
      <c r="D46" s="55" t="s">
        <v>183</v>
      </c>
      <c r="E46" s="421" t="s">
        <v>184</v>
      </c>
      <c r="F46" s="421"/>
      <c r="G46" s="421"/>
      <c r="H46" s="421"/>
      <c r="I46" s="421"/>
      <c r="J46" s="421"/>
      <c r="K46" s="421"/>
      <c r="L46" s="421" t="s">
        <v>0</v>
      </c>
      <c r="M46" s="421"/>
      <c r="N46" s="421"/>
      <c r="O46" s="421" t="s">
        <v>185</v>
      </c>
      <c r="P46" s="421"/>
      <c r="Q46" s="421"/>
      <c r="R46" s="421" t="s">
        <v>186</v>
      </c>
      <c r="S46" s="421"/>
      <c r="T46" s="421"/>
      <c r="U46" s="421"/>
    </row>
    <row r="47" spans="2:21" hidden="1" outlineLevel="1" x14ac:dyDescent="0.2">
      <c r="B47" s="620"/>
      <c r="C47" s="621"/>
      <c r="D47" s="56"/>
      <c r="E47" s="406"/>
      <c r="F47" s="407"/>
      <c r="G47" s="407"/>
      <c r="H47" s="407"/>
      <c r="I47" s="407"/>
      <c r="J47" s="407"/>
      <c r="K47" s="408"/>
      <c r="L47" s="406"/>
      <c r="M47" s="407"/>
      <c r="N47" s="408"/>
      <c r="O47" s="406"/>
      <c r="P47" s="407"/>
      <c r="Q47" s="408"/>
      <c r="R47" s="406"/>
      <c r="S47" s="407"/>
      <c r="T47" s="407"/>
      <c r="U47" s="408"/>
    </row>
    <row r="48" spans="2:21" hidden="1" outlineLevel="1" x14ac:dyDescent="0.2">
      <c r="B48" s="620"/>
      <c r="C48" s="621"/>
      <c r="D48" s="56"/>
      <c r="E48" s="57"/>
      <c r="F48" s="51"/>
      <c r="G48" s="51"/>
      <c r="H48" s="51"/>
      <c r="I48" s="51"/>
      <c r="J48" s="51"/>
      <c r="K48" s="58"/>
      <c r="L48" s="57"/>
      <c r="M48" s="51"/>
      <c r="N48" s="58"/>
      <c r="O48" s="57"/>
      <c r="P48" s="51"/>
      <c r="Q48" s="58"/>
      <c r="R48" s="57"/>
      <c r="S48" s="51"/>
      <c r="T48" s="51"/>
      <c r="U48" s="58"/>
    </row>
    <row r="49" spans="2:21" s="15" customFormat="1" ht="11.25" hidden="1" outlineLevel="1" x14ac:dyDescent="0.2">
      <c r="B49" s="622"/>
      <c r="C49" s="623"/>
      <c r="D49" s="56"/>
      <c r="E49" s="406"/>
      <c r="F49" s="407"/>
      <c r="G49" s="407"/>
      <c r="H49" s="407"/>
      <c r="I49" s="407"/>
      <c r="J49" s="407"/>
      <c r="K49" s="408"/>
      <c r="L49" s="406"/>
      <c r="M49" s="407"/>
      <c r="N49" s="408"/>
      <c r="O49" s="406"/>
      <c r="P49" s="407"/>
      <c r="Q49" s="408"/>
      <c r="R49" s="406"/>
      <c r="S49" s="407"/>
      <c r="T49" s="407"/>
      <c r="U49" s="408"/>
    </row>
    <row r="50" spans="2:21" s="52" customFormat="1" ht="3.75" hidden="1" customHeight="1" outlineLevel="1" x14ac:dyDescent="0.2"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</row>
    <row r="51" spans="2:21" ht="14.25" hidden="1" customHeight="1" outlineLevel="1" x14ac:dyDescent="0.2">
      <c r="B51" s="618" t="s">
        <v>261</v>
      </c>
      <c r="C51" s="619"/>
      <c r="D51" s="59" t="s">
        <v>179</v>
      </c>
      <c r="E51" s="624">
        <f>K32</f>
        <v>496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</row>
    <row r="52" spans="2:21" s="15" customFormat="1" ht="14.25" hidden="1" customHeight="1" outlineLevel="1" x14ac:dyDescent="0.2">
      <c r="B52" s="620"/>
      <c r="C52" s="621"/>
      <c r="D52" s="60" t="s">
        <v>180</v>
      </c>
      <c r="E52" s="624">
        <f>K34</f>
        <v>573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6"/>
    </row>
    <row r="53" spans="2:21" hidden="1" outlineLevel="1" x14ac:dyDescent="0.2">
      <c r="B53" s="620"/>
      <c r="C53" s="621"/>
      <c r="D53" s="60" t="s">
        <v>181</v>
      </c>
      <c r="E53" s="415" t="s">
        <v>375</v>
      </c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6"/>
    </row>
    <row r="54" spans="2:21" hidden="1" outlineLevel="1" x14ac:dyDescent="0.2">
      <c r="B54" s="620"/>
      <c r="C54" s="621"/>
      <c r="D54" s="595" t="s">
        <v>182</v>
      </c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6"/>
    </row>
    <row r="55" spans="2:21" ht="12" hidden="1" customHeight="1" outlineLevel="1" x14ac:dyDescent="0.2">
      <c r="B55" s="620"/>
      <c r="C55" s="621"/>
      <c r="D55" s="55" t="s">
        <v>183</v>
      </c>
      <c r="E55" s="421" t="s">
        <v>184</v>
      </c>
      <c r="F55" s="421"/>
      <c r="G55" s="421"/>
      <c r="H55" s="421"/>
      <c r="I55" s="421"/>
      <c r="J55" s="421"/>
      <c r="K55" s="421"/>
      <c r="L55" s="421" t="s">
        <v>0</v>
      </c>
      <c r="M55" s="421"/>
      <c r="N55" s="421"/>
      <c r="O55" s="421" t="s">
        <v>185</v>
      </c>
      <c r="P55" s="421"/>
      <c r="Q55" s="421"/>
      <c r="R55" s="421" t="s">
        <v>186</v>
      </c>
      <c r="S55" s="421"/>
      <c r="T55" s="421"/>
      <c r="U55" s="421"/>
    </row>
    <row r="56" spans="2:21" ht="24.75" hidden="1" customHeight="1" outlineLevel="1" x14ac:dyDescent="0.2">
      <c r="B56" s="620"/>
      <c r="C56" s="621"/>
      <c r="D56" s="89">
        <v>1</v>
      </c>
      <c r="E56" s="443" t="s">
        <v>370</v>
      </c>
      <c r="F56" s="415"/>
      <c r="G56" s="415"/>
      <c r="H56" s="415"/>
      <c r="I56" s="415"/>
      <c r="J56" s="415"/>
      <c r="K56" s="416"/>
      <c r="L56" s="444" t="s">
        <v>371</v>
      </c>
      <c r="M56" s="445"/>
      <c r="N56" s="446"/>
      <c r="O56" s="447">
        <v>43524</v>
      </c>
      <c r="P56" s="445"/>
      <c r="Q56" s="446"/>
      <c r="R56" s="444" t="s">
        <v>372</v>
      </c>
      <c r="S56" s="445"/>
      <c r="T56" s="445"/>
      <c r="U56" s="446"/>
    </row>
    <row r="57" spans="2:21" hidden="1" outlineLevel="1" x14ac:dyDescent="0.2">
      <c r="B57" s="620"/>
      <c r="C57" s="621"/>
      <c r="D57" s="56"/>
      <c r="E57" s="57"/>
      <c r="F57" s="51"/>
      <c r="G57" s="51"/>
      <c r="H57" s="51"/>
      <c r="I57" s="51"/>
      <c r="J57" s="51"/>
      <c r="K57" s="58"/>
      <c r="L57" s="57"/>
      <c r="M57" s="51"/>
      <c r="N57" s="58"/>
      <c r="O57" s="57"/>
      <c r="P57" s="51"/>
      <c r="Q57" s="58"/>
      <c r="R57" s="57"/>
      <c r="S57" s="51"/>
      <c r="T57" s="51"/>
      <c r="U57" s="58"/>
    </row>
    <row r="58" spans="2:21" s="15" customFormat="1" ht="11.25" hidden="1" outlineLevel="1" x14ac:dyDescent="0.2">
      <c r="B58" s="622"/>
      <c r="C58" s="623"/>
      <c r="D58" s="56"/>
      <c r="E58" s="406"/>
      <c r="F58" s="407"/>
      <c r="G58" s="407"/>
      <c r="H58" s="407"/>
      <c r="I58" s="407"/>
      <c r="J58" s="407"/>
      <c r="K58" s="408"/>
      <c r="L58" s="406"/>
      <c r="M58" s="407"/>
      <c r="N58" s="408"/>
      <c r="O58" s="406"/>
      <c r="P58" s="407"/>
      <c r="Q58" s="408"/>
      <c r="R58" s="406"/>
      <c r="S58" s="407"/>
      <c r="T58" s="407"/>
      <c r="U58" s="408"/>
    </row>
    <row r="59" spans="2:21" collapsed="1" x14ac:dyDescent="0.2"/>
    <row r="60" spans="2:21" ht="18.75" customHeight="1" x14ac:dyDescent="0.2">
      <c r="B60" s="627">
        <v>2019</v>
      </c>
      <c r="C60" s="627"/>
      <c r="D60" s="627"/>
      <c r="E60" s="627"/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627"/>
      <c r="U60" s="627"/>
    </row>
    <row r="61" spans="2:21" hidden="1" outlineLevel="1" x14ac:dyDescent="0.2">
      <c r="B61" s="618" t="s">
        <v>260</v>
      </c>
      <c r="C61" s="619"/>
      <c r="D61" s="59" t="s">
        <v>179</v>
      </c>
      <c r="E61" s="624">
        <f>O32</f>
        <v>170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</row>
    <row r="62" spans="2:21" hidden="1" outlineLevel="1" x14ac:dyDescent="0.2">
      <c r="B62" s="620"/>
      <c r="C62" s="621"/>
      <c r="D62" s="60" t="s">
        <v>180</v>
      </c>
      <c r="E62" s="624">
        <f>O34</f>
        <v>138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</row>
    <row r="63" spans="2:21" hidden="1" outlineLevel="1" x14ac:dyDescent="0.2">
      <c r="B63" s="620"/>
      <c r="C63" s="621"/>
      <c r="D63" s="60" t="s">
        <v>181</v>
      </c>
      <c r="E63" s="415" t="s">
        <v>457</v>
      </c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6"/>
    </row>
    <row r="64" spans="2:21" hidden="1" outlineLevel="1" x14ac:dyDescent="0.2">
      <c r="B64" s="620"/>
      <c r="C64" s="621"/>
      <c r="D64" s="595" t="s">
        <v>182</v>
      </c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6"/>
    </row>
    <row r="65" spans="2:21" hidden="1" outlineLevel="1" x14ac:dyDescent="0.2">
      <c r="B65" s="620"/>
      <c r="C65" s="621"/>
      <c r="D65" s="55" t="s">
        <v>183</v>
      </c>
      <c r="E65" s="421" t="s">
        <v>184</v>
      </c>
      <c r="F65" s="421"/>
      <c r="G65" s="421"/>
      <c r="H65" s="421"/>
      <c r="I65" s="421"/>
      <c r="J65" s="421"/>
      <c r="K65" s="421"/>
      <c r="L65" s="421" t="s">
        <v>0</v>
      </c>
      <c r="M65" s="421"/>
      <c r="N65" s="421"/>
      <c r="O65" s="421" t="s">
        <v>185</v>
      </c>
      <c r="P65" s="421"/>
      <c r="Q65" s="421"/>
      <c r="R65" s="421" t="s">
        <v>186</v>
      </c>
      <c r="S65" s="421"/>
      <c r="T65" s="421"/>
      <c r="U65" s="421"/>
    </row>
    <row r="66" spans="2:21" hidden="1" outlineLevel="1" x14ac:dyDescent="0.2">
      <c r="B66" s="620"/>
      <c r="C66" s="621"/>
      <c r="D66" s="89">
        <v>1</v>
      </c>
      <c r="E66" s="443" t="s">
        <v>458</v>
      </c>
      <c r="F66" s="415"/>
      <c r="G66" s="415"/>
      <c r="H66" s="415"/>
      <c r="I66" s="415"/>
      <c r="J66" s="415"/>
      <c r="K66" s="416"/>
      <c r="L66" s="444" t="s">
        <v>459</v>
      </c>
      <c r="M66" s="445"/>
      <c r="N66" s="446"/>
      <c r="O66" s="447">
        <v>43830</v>
      </c>
      <c r="P66" s="445"/>
      <c r="Q66" s="446"/>
      <c r="R66" s="444" t="s">
        <v>372</v>
      </c>
      <c r="S66" s="445"/>
      <c r="T66" s="445"/>
      <c r="U66" s="446"/>
    </row>
    <row r="67" spans="2:21" hidden="1" outlineLevel="1" x14ac:dyDescent="0.2">
      <c r="B67" s="620"/>
      <c r="C67" s="621"/>
      <c r="D67" s="89"/>
      <c r="E67" s="187"/>
      <c r="F67" s="188"/>
      <c r="G67" s="188"/>
      <c r="H67" s="188"/>
      <c r="I67" s="188"/>
      <c r="J67" s="188"/>
      <c r="K67" s="189"/>
      <c r="L67" s="187"/>
      <c r="M67" s="188"/>
      <c r="N67" s="189"/>
      <c r="O67" s="187"/>
      <c r="P67" s="188"/>
      <c r="Q67" s="189"/>
      <c r="R67" s="187"/>
      <c r="S67" s="188"/>
      <c r="T67" s="188"/>
      <c r="U67" s="189"/>
    </row>
    <row r="68" spans="2:21" hidden="1" outlineLevel="1" x14ac:dyDescent="0.2">
      <c r="B68" s="622"/>
      <c r="C68" s="623"/>
      <c r="D68" s="89"/>
      <c r="E68" s="444"/>
      <c r="F68" s="445"/>
      <c r="G68" s="445"/>
      <c r="H68" s="445"/>
      <c r="I68" s="445"/>
      <c r="J68" s="445"/>
      <c r="K68" s="446"/>
      <c r="L68" s="444"/>
      <c r="M68" s="445"/>
      <c r="N68" s="446"/>
      <c r="O68" s="444"/>
      <c r="P68" s="445"/>
      <c r="Q68" s="446"/>
      <c r="R68" s="444"/>
      <c r="S68" s="445"/>
      <c r="T68" s="445"/>
      <c r="U68" s="446"/>
    </row>
    <row r="69" spans="2:21" s="52" customFormat="1" ht="3.75" hidden="1" customHeight="1" outlineLevel="1" x14ac:dyDescent="0.2"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</row>
    <row r="70" spans="2:21" hidden="1" outlineLevel="1" x14ac:dyDescent="0.2">
      <c r="B70" s="618" t="s">
        <v>261</v>
      </c>
      <c r="C70" s="619"/>
      <c r="D70" s="59" t="s">
        <v>179</v>
      </c>
      <c r="E70" s="624">
        <f>R32</f>
        <v>300</v>
      </c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</row>
    <row r="71" spans="2:21" hidden="1" outlineLevel="1" x14ac:dyDescent="0.2">
      <c r="B71" s="620"/>
      <c r="C71" s="621"/>
      <c r="D71" s="60" t="s">
        <v>180</v>
      </c>
      <c r="E71" s="624">
        <f>R34</f>
        <v>545</v>
      </c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</row>
    <row r="72" spans="2:21" hidden="1" outlineLevel="1" x14ac:dyDescent="0.2">
      <c r="B72" s="620"/>
      <c r="C72" s="621"/>
      <c r="D72" s="60" t="s">
        <v>181</v>
      </c>
      <c r="E72" s="415" t="s">
        <v>476</v>
      </c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6"/>
    </row>
    <row r="73" spans="2:21" hidden="1" outlineLevel="1" x14ac:dyDescent="0.2">
      <c r="B73" s="620"/>
      <c r="C73" s="621"/>
      <c r="D73" s="595" t="s">
        <v>182</v>
      </c>
      <c r="E73" s="595"/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6"/>
    </row>
    <row r="74" spans="2:21" hidden="1" outlineLevel="1" x14ac:dyDescent="0.2">
      <c r="B74" s="620"/>
      <c r="C74" s="621"/>
      <c r="D74" s="55" t="s">
        <v>183</v>
      </c>
      <c r="E74" s="421" t="s">
        <v>184</v>
      </c>
      <c r="F74" s="421"/>
      <c r="G74" s="421"/>
      <c r="H74" s="421"/>
      <c r="I74" s="421"/>
      <c r="J74" s="421"/>
      <c r="K74" s="421"/>
      <c r="L74" s="421" t="s">
        <v>0</v>
      </c>
      <c r="M74" s="421"/>
      <c r="N74" s="421"/>
      <c r="O74" s="421" t="s">
        <v>185</v>
      </c>
      <c r="P74" s="421"/>
      <c r="Q74" s="421"/>
      <c r="R74" s="421" t="s">
        <v>186</v>
      </c>
      <c r="S74" s="421"/>
      <c r="T74" s="421"/>
      <c r="U74" s="421"/>
    </row>
    <row r="75" spans="2:21" hidden="1" outlineLevel="1" x14ac:dyDescent="0.2">
      <c r="B75" s="620"/>
      <c r="C75" s="621"/>
      <c r="D75" s="56"/>
      <c r="E75" s="406"/>
      <c r="F75" s="407"/>
      <c r="G75" s="407"/>
      <c r="H75" s="407"/>
      <c r="I75" s="407"/>
      <c r="J75" s="407"/>
      <c r="K75" s="408"/>
      <c r="L75" s="406"/>
      <c r="M75" s="407"/>
      <c r="N75" s="408"/>
      <c r="O75" s="406"/>
      <c r="P75" s="407"/>
      <c r="Q75" s="408"/>
      <c r="R75" s="406"/>
      <c r="S75" s="407"/>
      <c r="T75" s="407"/>
      <c r="U75" s="408"/>
    </row>
    <row r="76" spans="2:21" hidden="1" outlineLevel="1" x14ac:dyDescent="0.2">
      <c r="B76" s="620"/>
      <c r="C76" s="621"/>
      <c r="D76" s="56"/>
      <c r="E76" s="57"/>
      <c r="F76" s="51"/>
      <c r="G76" s="51"/>
      <c r="H76" s="51"/>
      <c r="I76" s="51"/>
      <c r="J76" s="51"/>
      <c r="K76" s="58"/>
      <c r="L76" s="57"/>
      <c r="M76" s="51"/>
      <c r="N76" s="58"/>
      <c r="O76" s="57"/>
      <c r="P76" s="51"/>
      <c r="Q76" s="58"/>
      <c r="R76" s="57"/>
      <c r="S76" s="51"/>
      <c r="T76" s="51"/>
      <c r="U76" s="58"/>
    </row>
    <row r="77" spans="2:21" hidden="1" outlineLevel="1" x14ac:dyDescent="0.2">
      <c r="B77" s="622"/>
      <c r="C77" s="623"/>
      <c r="D77" s="56"/>
      <c r="E77" s="406"/>
      <c r="F77" s="407"/>
      <c r="G77" s="407"/>
      <c r="H77" s="407"/>
      <c r="I77" s="407"/>
      <c r="J77" s="407"/>
      <c r="K77" s="408"/>
      <c r="L77" s="406"/>
      <c r="M77" s="407"/>
      <c r="N77" s="408"/>
      <c r="O77" s="406"/>
      <c r="P77" s="407"/>
      <c r="Q77" s="408"/>
      <c r="R77" s="406"/>
      <c r="S77" s="407"/>
      <c r="T77" s="407"/>
      <c r="U77" s="408"/>
    </row>
    <row r="78" spans="2:21" collapsed="1" x14ac:dyDescent="0.2"/>
    <row r="79" spans="2:21" ht="12" customHeight="1" x14ac:dyDescent="0.2"/>
    <row r="80" spans="2:21" ht="12" customHeight="1" x14ac:dyDescent="0.2"/>
    <row r="81" spans="2:21" s="15" customFormat="1" ht="20.25" customHeight="1" x14ac:dyDescent="0.2">
      <c r="B81" s="448" t="s">
        <v>313</v>
      </c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</row>
    <row r="82" spans="2:21" ht="12" hidden="1" customHeight="1" outlineLevel="1" x14ac:dyDescent="0.2">
      <c r="I82" s="12"/>
    </row>
    <row r="83" spans="2:21" ht="12" hidden="1" customHeight="1" outlineLevel="1" x14ac:dyDescent="0.2">
      <c r="B83" s="575" t="s">
        <v>118</v>
      </c>
      <c r="C83" s="576"/>
      <c r="D83" s="576"/>
      <c r="E83" s="576"/>
      <c r="F83" s="576"/>
      <c r="G83" s="577"/>
      <c r="H83" s="581" t="s">
        <v>198</v>
      </c>
      <c r="I83" s="582"/>
      <c r="J83" s="582"/>
      <c r="K83" s="583"/>
    </row>
    <row r="84" spans="2:21" ht="12" hidden="1" customHeight="1" outlineLevel="1" x14ac:dyDescent="0.2">
      <c r="B84" s="578"/>
      <c r="C84" s="579"/>
      <c r="D84" s="579"/>
      <c r="E84" s="579"/>
      <c r="F84" s="579"/>
      <c r="G84" s="580"/>
      <c r="H84" s="584"/>
      <c r="I84" s="585"/>
      <c r="J84" s="585"/>
      <c r="K84" s="586"/>
    </row>
    <row r="85" spans="2:21" ht="12" hidden="1" customHeight="1" outlineLevel="1" x14ac:dyDescent="0.2">
      <c r="B85" s="503" t="s">
        <v>365</v>
      </c>
      <c r="C85" s="504"/>
      <c r="D85" s="504"/>
      <c r="E85" s="504"/>
      <c r="F85" s="504"/>
      <c r="G85" s="505"/>
      <c r="H85" s="587">
        <f>SUM(H90:K90)</f>
        <v>718</v>
      </c>
      <c r="I85" s="588"/>
      <c r="J85" s="588"/>
      <c r="K85" s="589"/>
    </row>
    <row r="86" spans="2:21" ht="12" hidden="1" customHeight="1" outlineLevel="1" x14ac:dyDescent="0.2">
      <c r="B86" s="506"/>
      <c r="C86" s="507"/>
      <c r="D86" s="507"/>
      <c r="E86" s="507"/>
      <c r="F86" s="507"/>
      <c r="G86" s="508"/>
      <c r="H86" s="512"/>
      <c r="I86" s="513"/>
      <c r="J86" s="513"/>
      <c r="K86" s="514"/>
    </row>
    <row r="87" spans="2:21" ht="12" hidden="1" customHeight="1" outlineLevel="1" x14ac:dyDescent="0.2"/>
    <row r="88" spans="2:21" ht="27.75" hidden="1" customHeight="1" outlineLevel="1" x14ac:dyDescent="0.2">
      <c r="B88" s="69" t="s">
        <v>119</v>
      </c>
      <c r="C88" s="590" t="s">
        <v>366</v>
      </c>
      <c r="D88" s="591"/>
      <c r="E88" s="591"/>
      <c r="F88" s="591"/>
      <c r="G88" s="592"/>
      <c r="H88" s="274" t="s">
        <v>260</v>
      </c>
      <c r="I88" s="275"/>
      <c r="J88" s="274" t="s">
        <v>261</v>
      </c>
      <c r="K88" s="275"/>
    </row>
    <row r="89" spans="2:21" ht="12" hidden="1" customHeight="1" outlineLevel="1" x14ac:dyDescent="0.2">
      <c r="B89" s="64">
        <v>1</v>
      </c>
      <c r="C89" s="71" t="s">
        <v>170</v>
      </c>
      <c r="D89" s="71"/>
      <c r="E89" s="71"/>
      <c r="F89" s="71"/>
      <c r="G89" s="71"/>
      <c r="H89" s="629">
        <v>145</v>
      </c>
      <c r="I89" s="629"/>
      <c r="J89" s="629">
        <v>573</v>
      </c>
      <c r="K89" s="629"/>
    </row>
    <row r="90" spans="2:21" ht="12" hidden="1" customHeight="1" outlineLevel="1" x14ac:dyDescent="0.2">
      <c r="B90" s="628" t="s">
        <v>168</v>
      </c>
      <c r="C90" s="628"/>
      <c r="D90" s="628"/>
      <c r="E90" s="628"/>
      <c r="F90" s="628"/>
      <c r="G90" s="628"/>
      <c r="H90" s="630">
        <f>SUM(H89:I89)</f>
        <v>145</v>
      </c>
      <c r="I90" s="630"/>
      <c r="J90" s="630">
        <f>SUM(J89:K89)</f>
        <v>573</v>
      </c>
      <c r="K90" s="630"/>
    </row>
    <row r="91" spans="2:21" ht="12" customHeight="1" collapsed="1" x14ac:dyDescent="0.2"/>
    <row r="92" spans="2:21" ht="12" customHeight="1" x14ac:dyDescent="0.2"/>
    <row r="93" spans="2:21" s="15" customFormat="1" ht="20.25" customHeight="1" x14ac:dyDescent="0.2">
      <c r="B93" s="448" t="s">
        <v>314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</row>
    <row r="94" spans="2:21" ht="12" hidden="1" customHeight="1" outlineLevel="1" x14ac:dyDescent="0.2">
      <c r="E94" s="130"/>
      <c r="I94" s="12"/>
    </row>
    <row r="95" spans="2:21" ht="12" hidden="1" customHeight="1" outlineLevel="1" x14ac:dyDescent="0.2">
      <c r="B95" s="575" t="s">
        <v>118</v>
      </c>
      <c r="C95" s="576"/>
      <c r="D95" s="576"/>
      <c r="E95" s="576"/>
      <c r="F95" s="576"/>
      <c r="G95" s="577"/>
      <c r="H95" s="581" t="s">
        <v>198</v>
      </c>
      <c r="I95" s="582"/>
      <c r="J95" s="582"/>
      <c r="K95" s="583"/>
    </row>
    <row r="96" spans="2:21" ht="12" hidden="1" customHeight="1" outlineLevel="1" x14ac:dyDescent="0.2">
      <c r="B96" s="578"/>
      <c r="C96" s="579"/>
      <c r="D96" s="579"/>
      <c r="E96" s="579"/>
      <c r="F96" s="579"/>
      <c r="G96" s="580"/>
      <c r="H96" s="584"/>
      <c r="I96" s="585"/>
      <c r="J96" s="585"/>
      <c r="K96" s="586"/>
    </row>
    <row r="97" spans="2:11" ht="12" hidden="1" customHeight="1" outlineLevel="1" x14ac:dyDescent="0.2">
      <c r="B97" s="503" t="s">
        <v>373</v>
      </c>
      <c r="C97" s="504"/>
      <c r="D97" s="504"/>
      <c r="E97" s="504"/>
      <c r="F97" s="504"/>
      <c r="G97" s="505"/>
      <c r="H97" s="587">
        <f>SUM(H102:K102)</f>
        <v>0</v>
      </c>
      <c r="I97" s="588"/>
      <c r="J97" s="588"/>
      <c r="K97" s="589"/>
    </row>
    <row r="98" spans="2:11" ht="12" hidden="1" customHeight="1" outlineLevel="1" x14ac:dyDescent="0.2">
      <c r="B98" s="506"/>
      <c r="C98" s="507"/>
      <c r="D98" s="507"/>
      <c r="E98" s="507"/>
      <c r="F98" s="507"/>
      <c r="G98" s="508"/>
      <c r="H98" s="512"/>
      <c r="I98" s="513"/>
      <c r="J98" s="513"/>
      <c r="K98" s="514"/>
    </row>
    <row r="99" spans="2:11" ht="12" hidden="1" customHeight="1" outlineLevel="1" x14ac:dyDescent="0.2">
      <c r="E99" s="130"/>
    </row>
    <row r="100" spans="2:11" ht="27.75" hidden="1" customHeight="1" outlineLevel="1" x14ac:dyDescent="0.2">
      <c r="B100" s="69" t="s">
        <v>119</v>
      </c>
      <c r="C100" s="590" t="s">
        <v>366</v>
      </c>
      <c r="D100" s="591"/>
      <c r="E100" s="591"/>
      <c r="F100" s="591"/>
      <c r="G100" s="592"/>
      <c r="H100" s="274" t="s">
        <v>260</v>
      </c>
      <c r="I100" s="275"/>
      <c r="J100" s="274" t="s">
        <v>261</v>
      </c>
      <c r="K100" s="275"/>
    </row>
    <row r="101" spans="2:11" ht="12" hidden="1" customHeight="1" outlineLevel="1" x14ac:dyDescent="0.2">
      <c r="B101" s="139">
        <v>1</v>
      </c>
      <c r="C101" s="71" t="s">
        <v>170</v>
      </c>
      <c r="D101" s="71"/>
      <c r="E101" s="71"/>
      <c r="F101" s="71"/>
      <c r="G101" s="71"/>
      <c r="H101" s="629"/>
      <c r="I101" s="629"/>
      <c r="J101" s="629"/>
      <c r="K101" s="629"/>
    </row>
    <row r="102" spans="2:11" ht="12" hidden="1" customHeight="1" outlineLevel="1" x14ac:dyDescent="0.2">
      <c r="B102" s="628" t="s">
        <v>168</v>
      </c>
      <c r="C102" s="628"/>
      <c r="D102" s="628"/>
      <c r="E102" s="628"/>
      <c r="F102" s="628"/>
      <c r="G102" s="628"/>
      <c r="H102" s="630">
        <f>SUM(H101:I101)</f>
        <v>0</v>
      </c>
      <c r="I102" s="630"/>
      <c r="J102" s="630">
        <f>SUM(J101:K101)</f>
        <v>0</v>
      </c>
      <c r="K102" s="630"/>
    </row>
    <row r="103" spans="2:11" ht="12" customHeight="1" collapsed="1" x14ac:dyDescent="0.2">
      <c r="E103" s="130"/>
    </row>
    <row r="104" spans="2:11" ht="12" customHeight="1" x14ac:dyDescent="0.2"/>
    <row r="105" spans="2:11" ht="12" hidden="1" customHeight="1" x14ac:dyDescent="0.2"/>
    <row r="106" spans="2:11" ht="12" hidden="1" customHeight="1" x14ac:dyDescent="0.2"/>
    <row r="107" spans="2:11" ht="12" hidden="1" customHeight="1" x14ac:dyDescent="0.2"/>
    <row r="108" spans="2:11" ht="12" hidden="1" customHeight="1" x14ac:dyDescent="0.2"/>
    <row r="109" spans="2:11" ht="12" hidden="1" customHeight="1" x14ac:dyDescent="0.2"/>
    <row r="110" spans="2:11" ht="12" hidden="1" customHeight="1" x14ac:dyDescent="0.2"/>
    <row r="111" spans="2:11" ht="12" hidden="1" customHeight="1" x14ac:dyDescent="0.2"/>
    <row r="112" spans="2:11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</sheetData>
  <protectedRanges>
    <protectedRange algorithmName="SHA-512" hashValue="8XFHS6T1G8iRaxCta42dYVSgW4qCVDaAQZq/RgMAFOEe0HSh6wMWwkRc2zPGCIpPzeR2YxZaWisx6GEvkOulzg==" saltValue="j11RX0KBSrO6vfqdwPNzQw==" spinCount="100000" sqref="C89 C101" name="ADMIN"/>
    <protectedRange algorithmName="SHA-512" hashValue="8XFHS6T1G8iRaxCta42dYVSgW4qCVDaAQZq/RgMAFOEe0HSh6wMWwkRc2zPGCIpPzeR2YxZaWisx6GEvkOulzg==" saltValue="j11RX0KBSrO6vfqdwPNzQw==" spinCount="100000" sqref="H89 H101" name="ADMIN_17"/>
    <protectedRange algorithmName="SHA-512" hashValue="8XFHS6T1G8iRaxCta42dYVSgW4qCVDaAQZq/RgMAFOEe0HSh6wMWwkRc2zPGCIpPzeR2YxZaWisx6GEvkOulzg==" saltValue="j11RX0KBSrO6vfqdwPNzQw==" spinCount="100000" sqref="J89 J101" name="ADMIN_18"/>
  </protectedRanges>
  <mergeCells count="170">
    <mergeCell ref="E22:G23"/>
    <mergeCell ref="H23:N23"/>
    <mergeCell ref="O23:U23"/>
    <mergeCell ref="E25:G25"/>
    <mergeCell ref="H25:U25"/>
    <mergeCell ref="E26:G26"/>
    <mergeCell ref="H26:U26"/>
    <mergeCell ref="R66:U66"/>
    <mergeCell ref="E49:K49"/>
    <mergeCell ref="L49:N49"/>
    <mergeCell ref="O49:Q49"/>
    <mergeCell ref="R49:U49"/>
    <mergeCell ref="B50:U50"/>
    <mergeCell ref="B51:C58"/>
    <mergeCell ref="E51:U51"/>
    <mergeCell ref="E52:U52"/>
    <mergeCell ref="E53:U53"/>
    <mergeCell ref="D54:U54"/>
    <mergeCell ref="E55:K55"/>
    <mergeCell ref="L55:N55"/>
    <mergeCell ref="O55:Q55"/>
    <mergeCell ref="R55:U55"/>
    <mergeCell ref="E56:K56"/>
    <mergeCell ref="L56:N56"/>
    <mergeCell ref="O56:Q56"/>
    <mergeCell ref="R56:U56"/>
    <mergeCell ref="E58:K58"/>
    <mergeCell ref="B102:G102"/>
    <mergeCell ref="H102:I102"/>
    <mergeCell ref="J102:K102"/>
    <mergeCell ref="B95:G96"/>
    <mergeCell ref="H95:K96"/>
    <mergeCell ref="B97:G98"/>
    <mergeCell ref="H97:K98"/>
    <mergeCell ref="C100:G100"/>
    <mergeCell ref="H100:I100"/>
    <mergeCell ref="J100:K100"/>
    <mergeCell ref="H101:I101"/>
    <mergeCell ref="J101:K101"/>
    <mergeCell ref="B93:U93"/>
    <mergeCell ref="L77:N77"/>
    <mergeCell ref="O77:Q77"/>
    <mergeCell ref="R77:U77"/>
    <mergeCell ref="E77:K77"/>
    <mergeCell ref="B85:G86"/>
    <mergeCell ref="H85:K86"/>
    <mergeCell ref="C88:G88"/>
    <mergeCell ref="H88:I88"/>
    <mergeCell ref="J88:K88"/>
    <mergeCell ref="B83:G84"/>
    <mergeCell ref="H83:K84"/>
    <mergeCell ref="H89:I89"/>
    <mergeCell ref="J89:K89"/>
    <mergeCell ref="B90:G90"/>
    <mergeCell ref="H90:I90"/>
    <mergeCell ref="J90:K90"/>
    <mergeCell ref="B70:C77"/>
    <mergeCell ref="E70:U70"/>
    <mergeCell ref="L75:N75"/>
    <mergeCell ref="O75:Q75"/>
    <mergeCell ref="R75:U75"/>
    <mergeCell ref="E71:U71"/>
    <mergeCell ref="E72:U72"/>
    <mergeCell ref="O74:Q74"/>
    <mergeCell ref="R74:U74"/>
    <mergeCell ref="E75:K75"/>
    <mergeCell ref="B60:U60"/>
    <mergeCell ref="R68:U68"/>
    <mergeCell ref="B61:C68"/>
    <mergeCell ref="E61:U61"/>
    <mergeCell ref="E62:U62"/>
    <mergeCell ref="E63:U63"/>
    <mergeCell ref="D64:U64"/>
    <mergeCell ref="E65:K65"/>
    <mergeCell ref="L65:N65"/>
    <mergeCell ref="O65:Q65"/>
    <mergeCell ref="B69:U69"/>
    <mergeCell ref="E68:K68"/>
    <mergeCell ref="L68:N68"/>
    <mergeCell ref="O68:Q68"/>
    <mergeCell ref="D73:U73"/>
    <mergeCell ref="E74:K74"/>
    <mergeCell ref="L74:N74"/>
    <mergeCell ref="R65:U65"/>
    <mergeCell ref="E66:K66"/>
    <mergeCell ref="L66:N66"/>
    <mergeCell ref="O66:Q66"/>
    <mergeCell ref="L58:N58"/>
    <mergeCell ref="O58:Q58"/>
    <mergeCell ref="R58:U58"/>
    <mergeCell ref="E43:U43"/>
    <mergeCell ref="E44:U44"/>
    <mergeCell ref="D45:U45"/>
    <mergeCell ref="E46:K46"/>
    <mergeCell ref="L46:N46"/>
    <mergeCell ref="O46:Q46"/>
    <mergeCell ref="R46:U46"/>
    <mergeCell ref="E47:K47"/>
    <mergeCell ref="L47:N47"/>
    <mergeCell ref="O47:Q47"/>
    <mergeCell ref="R47:U47"/>
    <mergeCell ref="B20:D20"/>
    <mergeCell ref="B32:G32"/>
    <mergeCell ref="B33:G33"/>
    <mergeCell ref="E20:U20"/>
    <mergeCell ref="B29:B31"/>
    <mergeCell ref="C29:G31"/>
    <mergeCell ref="H29:U29"/>
    <mergeCell ref="B18:D18"/>
    <mergeCell ref="E18:U18"/>
    <mergeCell ref="B19:D19"/>
    <mergeCell ref="E19:U19"/>
    <mergeCell ref="B28:U28"/>
    <mergeCell ref="B21:D21"/>
    <mergeCell ref="E21:U21"/>
    <mergeCell ref="H30:N30"/>
    <mergeCell ref="O30:U30"/>
    <mergeCell ref="H31:J31"/>
    <mergeCell ref="K31:N31"/>
    <mergeCell ref="O31:Q31"/>
    <mergeCell ref="E24:G24"/>
    <mergeCell ref="H24:U24"/>
    <mergeCell ref="H22:N22"/>
    <mergeCell ref="O22:U22"/>
    <mergeCell ref="B22:D26"/>
    <mergeCell ref="B13:D13"/>
    <mergeCell ref="E13:U13"/>
    <mergeCell ref="B14:D14"/>
    <mergeCell ref="E14:U14"/>
    <mergeCell ref="B15:D15"/>
    <mergeCell ref="E15:U15"/>
    <mergeCell ref="B16:D16"/>
    <mergeCell ref="E16:U16"/>
    <mergeCell ref="B17:D17"/>
    <mergeCell ref="E17:U17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B10:D10"/>
    <mergeCell ref="E10:U10"/>
    <mergeCell ref="B37:G37"/>
    <mergeCell ref="B35:G35"/>
    <mergeCell ref="H37:N37"/>
    <mergeCell ref="O37:U37"/>
    <mergeCell ref="B39:U39"/>
    <mergeCell ref="B40:U40"/>
    <mergeCell ref="B81:U81"/>
    <mergeCell ref="O35:U35"/>
    <mergeCell ref="R31:U31"/>
    <mergeCell ref="H32:J32"/>
    <mergeCell ref="K32:N32"/>
    <mergeCell ref="O32:Q32"/>
    <mergeCell ref="R32:U32"/>
    <mergeCell ref="H33:N33"/>
    <mergeCell ref="O33:U33"/>
    <mergeCell ref="H34:J34"/>
    <mergeCell ref="K34:N34"/>
    <mergeCell ref="O34:Q34"/>
    <mergeCell ref="R34:U34"/>
    <mergeCell ref="B34:G34"/>
    <mergeCell ref="H35:N35"/>
    <mergeCell ref="B41:U41"/>
    <mergeCell ref="B42:C49"/>
    <mergeCell ref="E42:U42"/>
  </mergeCells>
  <conditionalFormatting sqref="E11">
    <cfRule type="expression" priority="28" stopIfTrue="1">
      <formula>#REF!=""</formula>
    </cfRule>
    <cfRule type="expression" dxfId="115" priority="29" stopIfTrue="1">
      <formula>E11&lt;&gt;""</formula>
    </cfRule>
    <cfRule type="expression" dxfId="114" priority="30" stopIfTrue="1">
      <formula>#REF!&lt;&gt;""</formula>
    </cfRule>
  </conditionalFormatting>
  <conditionalFormatting sqref="E13 E19">
    <cfRule type="expression" priority="25" stopIfTrue="1">
      <formula>#REF!=""</formula>
    </cfRule>
    <cfRule type="expression" dxfId="113" priority="26" stopIfTrue="1">
      <formula>E13&lt;&gt;""</formula>
    </cfRule>
    <cfRule type="expression" dxfId="112" priority="27" stopIfTrue="1">
      <formula>#REF!&lt;&gt;""</formula>
    </cfRule>
  </conditionalFormatting>
  <conditionalFormatting sqref="E15">
    <cfRule type="expression" priority="13" stopIfTrue="1">
      <formula>#REF!=""</formula>
    </cfRule>
    <cfRule type="expression" dxfId="111" priority="14" stopIfTrue="1">
      <formula>E15&lt;&gt;""</formula>
    </cfRule>
    <cfRule type="expression" dxfId="110" priority="15" stopIfTrue="1">
      <formula>#REF!&lt;&gt;""</formula>
    </cfRule>
  </conditionalFormatting>
  <conditionalFormatting sqref="E17">
    <cfRule type="expression" priority="10" stopIfTrue="1">
      <formula>#REF!=""</formula>
    </cfRule>
    <cfRule type="expression" dxfId="109" priority="11" stopIfTrue="1">
      <formula>E17&lt;&gt;""</formula>
    </cfRule>
    <cfRule type="expression" dxfId="108" priority="12" stopIfTrue="1">
      <formula>#REF!&lt;&gt;""</formula>
    </cfRule>
  </conditionalFormatting>
  <conditionalFormatting sqref="E21">
    <cfRule type="expression" priority="4" stopIfTrue="1">
      <formula>#REF!=""</formula>
    </cfRule>
    <cfRule type="expression" dxfId="107" priority="5" stopIfTrue="1">
      <formula>E21&lt;&gt;""</formula>
    </cfRule>
    <cfRule type="expression" dxfId="106" priority="6" stopIfTrue="1">
      <formula>#REF!&lt;&gt;""</formula>
    </cfRule>
  </conditionalFormatting>
  <dataValidations disablePrompts="1" count="1">
    <dataValidation type="list" allowBlank="1" showInputMessage="1" showErrorMessage="1" sqref="D983001:D983027 D917465:D917491 D851929:D851955 D786393:D786419 D720857:D720883 D655321:D655347 D589785:D589811 D524249:D524275 D458713:D458739 D393177:D393203 D327641:D327667 D262105:D262131 D196569:D196595 D131033:D131059 D65497:D65523" xr:uid="{00000000-0002-0000-0C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R3&amp;C&amp;"Calibri,Regular"&amp;7 &amp;K01+04513/03/2019&amp;R&amp;"Calibri,Regular"&amp;7&amp;K01+045Página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B7C19C1-D13C-48BF-A1D0-36802BF69C08}">
            <xm:f>'O1'!C31=""</xm:f>
            <x14:dxf/>
          </x14:cfRule>
          <x14:cfRule type="expression" priority="2" stopIfTrue="1" id="{94070642-5AD0-407E-BB86-4F6736D54CDA}">
            <xm:f>'O1'!P31&lt;&gt;""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3" stopIfTrue="1" id="{1B55991D-6EFF-4B6F-9656-A1272C5055BA}">
            <xm:f>'O1'!C31&lt;&gt;""</xm:f>
            <x14:dxf>
              <fill>
                <patternFill patternType="solid">
                  <bgColor indexed="13"/>
                </patternFill>
              </fill>
            </x14:dxf>
          </x14:cfRule>
          <xm:sqref>O30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499984740745262"/>
  </sheetPr>
  <dimension ref="A1:WWM1058"/>
  <sheetViews>
    <sheetView showGridLines="0" showRuler="0" zoomScale="130" zoomScaleNormal="130" zoomScaleSheetLayoutView="100" zoomScalePageLayoutView="130" workbookViewId="0">
      <selection activeCell="B7" sqref="B7:B8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593" t="s">
        <v>99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</row>
    <row r="7" spans="2:21" s="15" customFormat="1" ht="11.25" customHeight="1" x14ac:dyDescent="0.2">
      <c r="B7" s="610" t="s">
        <v>39</v>
      </c>
      <c r="C7" s="612" t="s">
        <v>103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4"/>
    </row>
    <row r="8" spans="2:21" s="16" customFormat="1" ht="11.25" customHeight="1" x14ac:dyDescent="0.2">
      <c r="B8" s="611"/>
      <c r="C8" s="615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291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292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78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293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253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81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253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44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44" s="16" customFormat="1" ht="30" customHeight="1" x14ac:dyDescent="0.2">
      <c r="B18" s="526" t="s">
        <v>75</v>
      </c>
      <c r="C18" s="527"/>
      <c r="D18" s="528"/>
      <c r="E18" s="530" t="s">
        <v>84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44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44" s="16" customFormat="1" ht="52.5" customHeight="1" x14ac:dyDescent="0.2">
      <c r="B20" s="526" t="s">
        <v>77</v>
      </c>
      <c r="C20" s="527"/>
      <c r="D20" s="528"/>
      <c r="E20" s="532" t="s">
        <v>256</v>
      </c>
      <c r="F20" s="530" t="s">
        <v>86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44" s="16" customFormat="1" ht="30" customHeight="1" x14ac:dyDescent="0.2">
      <c r="B21" s="400" t="s">
        <v>281</v>
      </c>
      <c r="C21" s="401"/>
      <c r="D21" s="402"/>
      <c r="E21" s="531" t="s">
        <v>299</v>
      </c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</row>
    <row r="22" spans="2:44" s="16" customFormat="1" ht="39" customHeight="1" x14ac:dyDescent="0.2">
      <c r="B22" s="637" t="s">
        <v>398</v>
      </c>
      <c r="C22" s="638"/>
      <c r="D22" s="639"/>
      <c r="E22" s="637" t="s">
        <v>399</v>
      </c>
      <c r="F22" s="638"/>
      <c r="G22" s="639"/>
      <c r="H22" s="634" t="s">
        <v>518</v>
      </c>
      <c r="I22" s="635"/>
      <c r="J22" s="635"/>
      <c r="K22" s="635"/>
      <c r="L22" s="635"/>
      <c r="M22" s="635"/>
      <c r="N22" s="635"/>
      <c r="O22" s="635" t="s">
        <v>528</v>
      </c>
      <c r="P22" s="635"/>
      <c r="Q22" s="635"/>
      <c r="R22" s="635"/>
      <c r="S22" s="635"/>
      <c r="T22" s="635"/>
      <c r="U22" s="636"/>
    </row>
    <row r="23" spans="2:44" s="16" customFormat="1" ht="178.5" customHeight="1" x14ac:dyDescent="0.2">
      <c r="B23" s="640"/>
      <c r="C23" s="641"/>
      <c r="D23" s="642"/>
      <c r="E23" s="643"/>
      <c r="F23" s="644"/>
      <c r="G23" s="645"/>
      <c r="H23" s="646" t="s">
        <v>414</v>
      </c>
      <c r="I23" s="647"/>
      <c r="J23" s="647"/>
      <c r="K23" s="647"/>
      <c r="L23" s="647"/>
      <c r="M23" s="647"/>
      <c r="N23" s="647"/>
      <c r="O23" s="648" t="s">
        <v>534</v>
      </c>
      <c r="P23" s="647"/>
      <c r="Q23" s="647"/>
      <c r="R23" s="647"/>
      <c r="S23" s="647"/>
      <c r="T23" s="647"/>
      <c r="U23" s="649"/>
    </row>
    <row r="24" spans="2:44" s="16" customFormat="1" ht="16.5" customHeight="1" x14ac:dyDescent="0.2">
      <c r="B24" s="640"/>
      <c r="C24" s="641"/>
      <c r="D24" s="642"/>
      <c r="E24" s="526" t="s">
        <v>400</v>
      </c>
      <c r="F24" s="527"/>
      <c r="G24" s="528"/>
      <c r="H24" s="632" t="s">
        <v>412</v>
      </c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3"/>
    </row>
    <row r="25" spans="2:44" s="16" customFormat="1" ht="16.5" customHeight="1" x14ac:dyDescent="0.2">
      <c r="B25" s="640"/>
      <c r="C25" s="641"/>
      <c r="D25" s="642"/>
      <c r="E25" s="526" t="s">
        <v>401</v>
      </c>
      <c r="F25" s="527"/>
      <c r="G25" s="528"/>
      <c r="H25" s="632" t="s">
        <v>442</v>
      </c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3"/>
    </row>
    <row r="26" spans="2:44" s="16" customFormat="1" ht="16.5" customHeight="1" x14ac:dyDescent="0.2">
      <c r="B26" s="643"/>
      <c r="C26" s="644"/>
      <c r="D26" s="645"/>
      <c r="E26" s="526" t="s">
        <v>402</v>
      </c>
      <c r="F26" s="527"/>
      <c r="G26" s="528"/>
      <c r="H26" s="632" t="s">
        <v>403</v>
      </c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3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2:44" ht="12" customHeight="1" x14ac:dyDescent="0.2"/>
    <row r="28" spans="2:44" s="15" customFormat="1" ht="20.25" customHeight="1" x14ac:dyDescent="0.2">
      <c r="B28" s="593" t="s">
        <v>177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</row>
    <row r="29" spans="2:44" ht="12" customHeight="1" x14ac:dyDescent="0.2">
      <c r="B29" s="597" t="str">
        <f>B7</f>
        <v>S3</v>
      </c>
      <c r="C29" s="599" t="str">
        <f>E10</f>
        <v>Número de pessoas que participaram de eventos de gestão e iniciativas de formação e qualificação profissional</v>
      </c>
      <c r="D29" s="599"/>
      <c r="E29" s="599"/>
      <c r="F29" s="599"/>
      <c r="G29" s="599"/>
      <c r="H29" s="600" t="s">
        <v>66</v>
      </c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</row>
    <row r="30" spans="2:44" ht="12" customHeight="1" x14ac:dyDescent="0.2">
      <c r="B30" s="598"/>
      <c r="C30" s="599"/>
      <c r="D30" s="599"/>
      <c r="E30" s="599"/>
      <c r="F30" s="599"/>
      <c r="G30" s="599"/>
      <c r="H30" s="601">
        <v>2018</v>
      </c>
      <c r="I30" s="602"/>
      <c r="J30" s="602"/>
      <c r="K30" s="602"/>
      <c r="L30" s="602"/>
      <c r="M30" s="602"/>
      <c r="N30" s="603"/>
      <c r="O30" s="601">
        <v>2019</v>
      </c>
      <c r="P30" s="602"/>
      <c r="Q30" s="602"/>
      <c r="R30" s="602"/>
      <c r="S30" s="602"/>
      <c r="T30" s="602"/>
      <c r="U30" s="603"/>
    </row>
    <row r="31" spans="2:44" ht="12" customHeight="1" x14ac:dyDescent="0.2">
      <c r="B31" s="598"/>
      <c r="C31" s="599"/>
      <c r="D31" s="599"/>
      <c r="E31" s="599"/>
      <c r="F31" s="599"/>
      <c r="G31" s="599"/>
      <c r="H31" s="604" t="s">
        <v>88</v>
      </c>
      <c r="I31" s="605"/>
      <c r="J31" s="606"/>
      <c r="K31" s="607" t="s">
        <v>89</v>
      </c>
      <c r="L31" s="608"/>
      <c r="M31" s="608"/>
      <c r="N31" s="609"/>
      <c r="O31" s="604" t="s">
        <v>88</v>
      </c>
      <c r="P31" s="605"/>
      <c r="Q31" s="606"/>
      <c r="R31" s="607" t="s">
        <v>89</v>
      </c>
      <c r="S31" s="608"/>
      <c r="T31" s="608"/>
      <c r="U31" s="609"/>
    </row>
    <row r="32" spans="2:44" ht="22.5" customHeight="1" x14ac:dyDescent="0.2">
      <c r="B32" s="385" t="s">
        <v>162</v>
      </c>
      <c r="C32" s="386"/>
      <c r="D32" s="386"/>
      <c r="E32" s="386"/>
      <c r="F32" s="386"/>
      <c r="G32" s="387"/>
      <c r="H32" s="569">
        <v>5200</v>
      </c>
      <c r="I32" s="569"/>
      <c r="J32" s="570"/>
      <c r="K32" s="571">
        <v>5200</v>
      </c>
      <c r="L32" s="569"/>
      <c r="M32" s="569"/>
      <c r="N32" s="570"/>
      <c r="O32" s="569">
        <v>5900</v>
      </c>
      <c r="P32" s="569"/>
      <c r="Q32" s="570"/>
      <c r="R32" s="571">
        <v>5900</v>
      </c>
      <c r="S32" s="569"/>
      <c r="T32" s="569"/>
      <c r="U32" s="570"/>
    </row>
    <row r="33" spans="2:21" x14ac:dyDescent="0.2">
      <c r="B33" s="379" t="s">
        <v>90</v>
      </c>
      <c r="C33" s="380"/>
      <c r="D33" s="380"/>
      <c r="E33" s="380"/>
      <c r="F33" s="380"/>
      <c r="G33" s="381"/>
      <c r="H33" s="572">
        <f>SUM(H32:N32)</f>
        <v>10400</v>
      </c>
      <c r="I33" s="573"/>
      <c r="J33" s="573"/>
      <c r="K33" s="573"/>
      <c r="L33" s="573"/>
      <c r="M33" s="573"/>
      <c r="N33" s="573"/>
      <c r="O33" s="573">
        <f>SUM(O32:U32)</f>
        <v>11800</v>
      </c>
      <c r="P33" s="573"/>
      <c r="Q33" s="573"/>
      <c r="R33" s="573"/>
      <c r="S33" s="573"/>
      <c r="T33" s="573"/>
      <c r="U33" s="574"/>
    </row>
    <row r="34" spans="2:21" ht="22.5" customHeight="1" x14ac:dyDescent="0.2">
      <c r="B34" s="382" t="s">
        <v>161</v>
      </c>
      <c r="C34" s="383"/>
      <c r="D34" s="383"/>
      <c r="E34" s="383"/>
      <c r="F34" s="383"/>
      <c r="G34" s="384"/>
      <c r="H34" s="569">
        <v>6331</v>
      </c>
      <c r="I34" s="569"/>
      <c r="J34" s="570"/>
      <c r="K34" s="571">
        <v>8208</v>
      </c>
      <c r="L34" s="569"/>
      <c r="M34" s="569"/>
      <c r="N34" s="570"/>
      <c r="O34" s="569">
        <v>5001</v>
      </c>
      <c r="P34" s="569"/>
      <c r="Q34" s="570"/>
      <c r="R34" s="571">
        <v>8054</v>
      </c>
      <c r="S34" s="569"/>
      <c r="T34" s="569"/>
      <c r="U34" s="570"/>
    </row>
    <row r="35" spans="2:21" x14ac:dyDescent="0.2">
      <c r="B35" s="379" t="s">
        <v>90</v>
      </c>
      <c r="C35" s="380"/>
      <c r="D35" s="380"/>
      <c r="E35" s="380"/>
      <c r="F35" s="380"/>
      <c r="G35" s="381"/>
      <c r="H35" s="572">
        <f>SUM(H34:N34)</f>
        <v>14539</v>
      </c>
      <c r="I35" s="573"/>
      <c r="J35" s="573"/>
      <c r="K35" s="573"/>
      <c r="L35" s="573"/>
      <c r="M35" s="573"/>
      <c r="N35" s="573"/>
      <c r="O35" s="573">
        <f>SUM(O34:U34)</f>
        <v>13055</v>
      </c>
      <c r="P35" s="573"/>
      <c r="Q35" s="573"/>
      <c r="R35" s="573"/>
      <c r="S35" s="573"/>
      <c r="T35" s="573"/>
      <c r="U35" s="574"/>
    </row>
    <row r="36" spans="2:21" s="42" customFormat="1" ht="3.75" customHeight="1" x14ac:dyDescent="0.2">
      <c r="B36" s="43"/>
      <c r="C36" s="43"/>
      <c r="D36" s="43"/>
      <c r="E36" s="43"/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ht="16.5" customHeight="1" x14ac:dyDescent="0.2">
      <c r="B37" s="405" t="s">
        <v>163</v>
      </c>
      <c r="C37" s="405"/>
      <c r="D37" s="405"/>
      <c r="E37" s="405"/>
      <c r="F37" s="405"/>
      <c r="G37" s="405"/>
      <c r="H37" s="449">
        <f>IF(H35=0,"",H35/H33)</f>
        <v>1.3979807692307693</v>
      </c>
      <c r="I37" s="450"/>
      <c r="J37" s="450" t="str">
        <f>IF(J35=0,"",J35/J33)</f>
        <v/>
      </c>
      <c r="K37" s="450"/>
      <c r="L37" s="450" t="str">
        <f>IF(L35=0,"",L35/L33)</f>
        <v/>
      </c>
      <c r="M37" s="450"/>
      <c r="N37" s="451" t="str">
        <f>IF(N35=0,"",N35/N33)</f>
        <v/>
      </c>
      <c r="O37" s="449"/>
      <c r="P37" s="450" t="str">
        <f>IF(P35=0,"",P35/P33)</f>
        <v/>
      </c>
      <c r="Q37" s="450"/>
      <c r="R37" s="450" t="str">
        <f>IF(R35=0,"",R35/R33)</f>
        <v/>
      </c>
      <c r="S37" s="450"/>
      <c r="T37" s="450" t="str">
        <f>IF(T35=0,"",T35/T33)</f>
        <v/>
      </c>
      <c r="U37" s="451"/>
    </row>
    <row r="38" spans="2:21" ht="12" customHeight="1" x14ac:dyDescent="0.2">
      <c r="U38" s="85"/>
    </row>
    <row r="39" spans="2:21" s="15" customFormat="1" ht="20.25" customHeight="1" x14ac:dyDescent="0.2">
      <c r="B39" s="593" t="s">
        <v>176</v>
      </c>
      <c r="C39" s="593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</row>
    <row r="40" spans="2:21" s="52" customFormat="1" ht="12.75" x14ac:dyDescent="0.2">
      <c r="B40" s="363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</row>
    <row r="41" spans="2:21" ht="18.75" customHeight="1" x14ac:dyDescent="0.2">
      <c r="B41" s="627">
        <v>2018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</row>
    <row r="42" spans="2:21" ht="14.25" hidden="1" customHeight="1" outlineLevel="1" x14ac:dyDescent="0.2">
      <c r="B42" s="618" t="s">
        <v>178</v>
      </c>
      <c r="C42" s="619"/>
      <c r="D42" s="59" t="s">
        <v>179</v>
      </c>
      <c r="E42" s="624">
        <f>H32</f>
        <v>5200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6"/>
    </row>
    <row r="43" spans="2:21" s="15" customFormat="1" ht="14.25" hidden="1" customHeight="1" outlineLevel="1" x14ac:dyDescent="0.2">
      <c r="B43" s="620"/>
      <c r="C43" s="621"/>
      <c r="D43" s="60" t="s">
        <v>180</v>
      </c>
      <c r="E43" s="624">
        <f>H34</f>
        <v>6331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6"/>
    </row>
    <row r="44" spans="2:21" hidden="1" outlineLevel="1" x14ac:dyDescent="0.2">
      <c r="B44" s="620"/>
      <c r="C44" s="621"/>
      <c r="D44" s="60" t="s">
        <v>181</v>
      </c>
      <c r="E44" s="415" t="s">
        <v>376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6"/>
    </row>
    <row r="45" spans="2:21" hidden="1" outlineLevel="1" x14ac:dyDescent="0.2">
      <c r="B45" s="620"/>
      <c r="C45" s="621"/>
      <c r="D45" s="595" t="s">
        <v>182</v>
      </c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6"/>
    </row>
    <row r="46" spans="2:21" ht="12" hidden="1" customHeight="1" outlineLevel="1" x14ac:dyDescent="0.2">
      <c r="B46" s="620"/>
      <c r="C46" s="621"/>
      <c r="D46" s="55" t="s">
        <v>183</v>
      </c>
      <c r="E46" s="421" t="s">
        <v>184</v>
      </c>
      <c r="F46" s="421"/>
      <c r="G46" s="421"/>
      <c r="H46" s="421"/>
      <c r="I46" s="421"/>
      <c r="J46" s="421"/>
      <c r="K46" s="421"/>
      <c r="L46" s="421" t="s">
        <v>0</v>
      </c>
      <c r="M46" s="421"/>
      <c r="N46" s="421"/>
      <c r="O46" s="421" t="s">
        <v>185</v>
      </c>
      <c r="P46" s="421"/>
      <c r="Q46" s="421"/>
      <c r="R46" s="421" t="s">
        <v>186</v>
      </c>
      <c r="S46" s="421"/>
      <c r="T46" s="421"/>
      <c r="U46" s="421"/>
    </row>
    <row r="47" spans="2:21" hidden="1" outlineLevel="1" x14ac:dyDescent="0.2">
      <c r="B47" s="620"/>
      <c r="C47" s="621"/>
      <c r="D47" s="56"/>
      <c r="E47" s="406"/>
      <c r="F47" s="407"/>
      <c r="G47" s="407"/>
      <c r="H47" s="407"/>
      <c r="I47" s="407"/>
      <c r="J47" s="407"/>
      <c r="K47" s="408"/>
      <c r="L47" s="406"/>
      <c r="M47" s="407"/>
      <c r="N47" s="408"/>
      <c r="O47" s="406"/>
      <c r="P47" s="407"/>
      <c r="Q47" s="408"/>
      <c r="R47" s="406"/>
      <c r="S47" s="407"/>
      <c r="T47" s="407"/>
      <c r="U47" s="408"/>
    </row>
    <row r="48" spans="2:21" hidden="1" outlineLevel="1" x14ac:dyDescent="0.2">
      <c r="B48" s="620"/>
      <c r="C48" s="621"/>
      <c r="D48" s="56"/>
      <c r="E48" s="57"/>
      <c r="F48" s="51"/>
      <c r="G48" s="51"/>
      <c r="H48" s="51"/>
      <c r="I48" s="51"/>
      <c r="J48" s="51"/>
      <c r="K48" s="58"/>
      <c r="L48" s="57"/>
      <c r="M48" s="51"/>
      <c r="N48" s="58"/>
      <c r="O48" s="57"/>
      <c r="P48" s="51"/>
      <c r="Q48" s="58"/>
      <c r="R48" s="57"/>
      <c r="S48" s="51"/>
      <c r="T48" s="51"/>
      <c r="U48" s="58"/>
    </row>
    <row r="49" spans="2:21" s="15" customFormat="1" ht="11.25" hidden="1" outlineLevel="1" x14ac:dyDescent="0.2">
      <c r="B49" s="622"/>
      <c r="C49" s="623"/>
      <c r="D49" s="56"/>
      <c r="E49" s="406"/>
      <c r="F49" s="407"/>
      <c r="G49" s="407"/>
      <c r="H49" s="407"/>
      <c r="I49" s="407"/>
      <c r="J49" s="407"/>
      <c r="K49" s="408"/>
      <c r="L49" s="406"/>
      <c r="M49" s="407"/>
      <c r="N49" s="408"/>
      <c r="O49" s="406"/>
      <c r="P49" s="407"/>
      <c r="Q49" s="408"/>
      <c r="R49" s="406"/>
      <c r="S49" s="407"/>
      <c r="T49" s="407"/>
      <c r="U49" s="408"/>
    </row>
    <row r="50" spans="2:21" s="52" customFormat="1" ht="3.75" hidden="1" customHeight="1" outlineLevel="1" x14ac:dyDescent="0.2"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</row>
    <row r="51" spans="2:21" ht="14.25" hidden="1" customHeight="1" outlineLevel="1" x14ac:dyDescent="0.2">
      <c r="B51" s="618" t="s">
        <v>187</v>
      </c>
      <c r="C51" s="619"/>
      <c r="D51" s="59" t="s">
        <v>179</v>
      </c>
      <c r="E51" s="624">
        <f>K32</f>
        <v>5200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</row>
    <row r="52" spans="2:21" s="15" customFormat="1" ht="14.25" hidden="1" customHeight="1" outlineLevel="1" x14ac:dyDescent="0.2">
      <c r="B52" s="620"/>
      <c r="C52" s="621"/>
      <c r="D52" s="60" t="s">
        <v>180</v>
      </c>
      <c r="E52" s="624">
        <f>K34</f>
        <v>8208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6"/>
    </row>
    <row r="53" spans="2:21" hidden="1" outlineLevel="1" x14ac:dyDescent="0.2">
      <c r="B53" s="620"/>
      <c r="C53" s="621"/>
      <c r="D53" s="60" t="s">
        <v>181</v>
      </c>
      <c r="E53" s="415" t="s">
        <v>368</v>
      </c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6"/>
    </row>
    <row r="54" spans="2:21" hidden="1" outlineLevel="1" x14ac:dyDescent="0.2">
      <c r="B54" s="620"/>
      <c r="C54" s="621"/>
      <c r="D54" s="595" t="s">
        <v>182</v>
      </c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6"/>
    </row>
    <row r="55" spans="2:21" ht="12" hidden="1" customHeight="1" outlineLevel="1" x14ac:dyDescent="0.2">
      <c r="B55" s="620"/>
      <c r="C55" s="621"/>
      <c r="D55" s="55" t="s">
        <v>183</v>
      </c>
      <c r="E55" s="421" t="s">
        <v>184</v>
      </c>
      <c r="F55" s="421"/>
      <c r="G55" s="421"/>
      <c r="H55" s="421"/>
      <c r="I55" s="421"/>
      <c r="J55" s="421"/>
      <c r="K55" s="421"/>
      <c r="L55" s="421" t="s">
        <v>0</v>
      </c>
      <c r="M55" s="421"/>
      <c r="N55" s="421"/>
      <c r="O55" s="421" t="s">
        <v>185</v>
      </c>
      <c r="P55" s="421"/>
      <c r="Q55" s="421"/>
      <c r="R55" s="421" t="s">
        <v>186</v>
      </c>
      <c r="S55" s="421"/>
      <c r="T55" s="421"/>
      <c r="U55" s="421"/>
    </row>
    <row r="56" spans="2:21" hidden="1" outlineLevel="1" x14ac:dyDescent="0.2">
      <c r="B56" s="620"/>
      <c r="C56" s="621"/>
      <c r="D56" s="56"/>
      <c r="E56" s="406"/>
      <c r="F56" s="407"/>
      <c r="G56" s="407"/>
      <c r="H56" s="407"/>
      <c r="I56" s="407"/>
      <c r="J56" s="407"/>
      <c r="K56" s="408"/>
      <c r="L56" s="406"/>
      <c r="M56" s="407"/>
      <c r="N56" s="408"/>
      <c r="O56" s="406"/>
      <c r="P56" s="407"/>
      <c r="Q56" s="408"/>
      <c r="R56" s="406"/>
      <c r="S56" s="407"/>
      <c r="T56" s="407"/>
      <c r="U56" s="408"/>
    </row>
    <row r="57" spans="2:21" hidden="1" outlineLevel="1" x14ac:dyDescent="0.2">
      <c r="B57" s="620"/>
      <c r="C57" s="621"/>
      <c r="D57" s="56"/>
      <c r="E57" s="57"/>
      <c r="F57" s="51"/>
      <c r="G57" s="51"/>
      <c r="H57" s="51"/>
      <c r="I57" s="51"/>
      <c r="J57" s="51"/>
      <c r="K57" s="58"/>
      <c r="L57" s="57"/>
      <c r="M57" s="51"/>
      <c r="N57" s="58"/>
      <c r="O57" s="57"/>
      <c r="P57" s="51"/>
      <c r="Q57" s="58"/>
      <c r="R57" s="57"/>
      <c r="S57" s="51"/>
      <c r="T57" s="51"/>
      <c r="U57" s="58"/>
    </row>
    <row r="58" spans="2:21" s="15" customFormat="1" ht="11.25" hidden="1" outlineLevel="1" x14ac:dyDescent="0.2">
      <c r="B58" s="622"/>
      <c r="C58" s="623"/>
      <c r="D58" s="56"/>
      <c r="E58" s="406"/>
      <c r="F58" s="407"/>
      <c r="G58" s="407"/>
      <c r="H58" s="407"/>
      <c r="I58" s="407"/>
      <c r="J58" s="407"/>
      <c r="K58" s="408"/>
      <c r="L58" s="406"/>
      <c r="M58" s="407"/>
      <c r="N58" s="408"/>
      <c r="O58" s="406"/>
      <c r="P58" s="407"/>
      <c r="Q58" s="408"/>
      <c r="R58" s="406"/>
      <c r="S58" s="407"/>
      <c r="T58" s="407"/>
      <c r="U58" s="408"/>
    </row>
    <row r="59" spans="2:21" collapsed="1" x14ac:dyDescent="0.2"/>
    <row r="60" spans="2:21" ht="18.75" customHeight="1" x14ac:dyDescent="0.2">
      <c r="B60" s="627">
        <v>2019</v>
      </c>
      <c r="C60" s="627"/>
      <c r="D60" s="627"/>
      <c r="E60" s="627"/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627"/>
      <c r="U60" s="627"/>
    </row>
    <row r="61" spans="2:21" hidden="1" outlineLevel="1" x14ac:dyDescent="0.2">
      <c r="B61" s="618" t="s">
        <v>260</v>
      </c>
      <c r="C61" s="619"/>
      <c r="D61" s="59" t="s">
        <v>179</v>
      </c>
      <c r="E61" s="624">
        <f>O32</f>
        <v>5900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</row>
    <row r="62" spans="2:21" hidden="1" outlineLevel="1" x14ac:dyDescent="0.2">
      <c r="B62" s="620"/>
      <c r="C62" s="621"/>
      <c r="D62" s="60" t="s">
        <v>180</v>
      </c>
      <c r="E62" s="624">
        <f>O34</f>
        <v>5001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</row>
    <row r="63" spans="2:21" ht="12" hidden="1" customHeight="1" outlineLevel="1" x14ac:dyDescent="0.2">
      <c r="B63" s="620"/>
      <c r="C63" s="621"/>
      <c r="D63" s="60" t="s">
        <v>181</v>
      </c>
      <c r="E63" s="415" t="s">
        <v>457</v>
      </c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6"/>
    </row>
    <row r="64" spans="2:21" hidden="1" outlineLevel="1" x14ac:dyDescent="0.2">
      <c r="B64" s="620"/>
      <c r="C64" s="621"/>
      <c r="D64" s="595" t="s">
        <v>182</v>
      </c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6"/>
    </row>
    <row r="65" spans="2:21" hidden="1" outlineLevel="1" x14ac:dyDescent="0.2">
      <c r="B65" s="620"/>
      <c r="C65" s="621"/>
      <c r="D65" s="55" t="s">
        <v>183</v>
      </c>
      <c r="E65" s="421" t="s">
        <v>184</v>
      </c>
      <c r="F65" s="421"/>
      <c r="G65" s="421"/>
      <c r="H65" s="421"/>
      <c r="I65" s="421"/>
      <c r="J65" s="421"/>
      <c r="K65" s="421"/>
      <c r="L65" s="421" t="s">
        <v>0</v>
      </c>
      <c r="M65" s="421"/>
      <c r="N65" s="421"/>
      <c r="O65" s="421" t="s">
        <v>185</v>
      </c>
      <c r="P65" s="421"/>
      <c r="Q65" s="421"/>
      <c r="R65" s="421" t="s">
        <v>186</v>
      </c>
      <c r="S65" s="421"/>
      <c r="T65" s="421"/>
      <c r="U65" s="421"/>
    </row>
    <row r="66" spans="2:21" hidden="1" outlineLevel="1" x14ac:dyDescent="0.2">
      <c r="B66" s="620"/>
      <c r="C66" s="621"/>
      <c r="D66" s="89">
        <v>1</v>
      </c>
      <c r="E66" s="443" t="s">
        <v>458</v>
      </c>
      <c r="F66" s="415"/>
      <c r="G66" s="415"/>
      <c r="H66" s="415"/>
      <c r="I66" s="415"/>
      <c r="J66" s="415"/>
      <c r="K66" s="416"/>
      <c r="L66" s="444" t="s">
        <v>459</v>
      </c>
      <c r="M66" s="445"/>
      <c r="N66" s="446"/>
      <c r="O66" s="447">
        <v>43830</v>
      </c>
      <c r="P66" s="445"/>
      <c r="Q66" s="446"/>
      <c r="R66" s="444" t="s">
        <v>372</v>
      </c>
      <c r="S66" s="445"/>
      <c r="T66" s="445"/>
      <c r="U66" s="446"/>
    </row>
    <row r="67" spans="2:21" hidden="1" outlineLevel="1" x14ac:dyDescent="0.2">
      <c r="B67" s="620"/>
      <c r="C67" s="621"/>
      <c r="D67" s="56"/>
      <c r="E67" s="57"/>
      <c r="F67" s="51"/>
      <c r="G67" s="51"/>
      <c r="H67" s="51"/>
      <c r="I67" s="51"/>
      <c r="J67" s="51"/>
      <c r="K67" s="58"/>
      <c r="L67" s="57"/>
      <c r="M67" s="51"/>
      <c r="N67" s="58"/>
      <c r="O67" s="57"/>
      <c r="P67" s="51"/>
      <c r="Q67" s="58"/>
      <c r="R67" s="57"/>
      <c r="S67" s="51"/>
      <c r="T67" s="51"/>
      <c r="U67" s="58"/>
    </row>
    <row r="68" spans="2:21" hidden="1" outlineLevel="1" x14ac:dyDescent="0.2">
      <c r="B68" s="622"/>
      <c r="C68" s="623"/>
      <c r="D68" s="56"/>
      <c r="E68" s="406"/>
      <c r="F68" s="407"/>
      <c r="G68" s="407"/>
      <c r="H68" s="407"/>
      <c r="I68" s="407"/>
      <c r="J68" s="407"/>
      <c r="K68" s="408"/>
      <c r="L68" s="406"/>
      <c r="M68" s="407"/>
      <c r="N68" s="408"/>
      <c r="O68" s="406"/>
      <c r="P68" s="407"/>
      <c r="Q68" s="408"/>
      <c r="R68" s="406"/>
      <c r="S68" s="407"/>
      <c r="T68" s="407"/>
      <c r="U68" s="408"/>
    </row>
    <row r="69" spans="2:21" s="52" customFormat="1" ht="3.75" hidden="1" customHeight="1" outlineLevel="1" x14ac:dyDescent="0.2"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</row>
    <row r="70" spans="2:21" hidden="1" outlineLevel="1" x14ac:dyDescent="0.2">
      <c r="B70" s="618" t="s">
        <v>261</v>
      </c>
      <c r="C70" s="619"/>
      <c r="D70" s="59" t="s">
        <v>179</v>
      </c>
      <c r="E70" s="624">
        <f>R32</f>
        <v>5900</v>
      </c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</row>
    <row r="71" spans="2:21" hidden="1" outlineLevel="1" x14ac:dyDescent="0.2">
      <c r="B71" s="620"/>
      <c r="C71" s="621"/>
      <c r="D71" s="60" t="s">
        <v>180</v>
      </c>
      <c r="E71" s="624">
        <f>R34</f>
        <v>8054</v>
      </c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</row>
    <row r="72" spans="2:21" hidden="1" outlineLevel="1" x14ac:dyDescent="0.2">
      <c r="B72" s="620"/>
      <c r="C72" s="621"/>
      <c r="D72" s="60" t="s">
        <v>181</v>
      </c>
      <c r="E72" s="415" t="s">
        <v>476</v>
      </c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6"/>
    </row>
    <row r="73" spans="2:21" hidden="1" outlineLevel="1" x14ac:dyDescent="0.2">
      <c r="B73" s="620"/>
      <c r="C73" s="621"/>
      <c r="D73" s="595" t="s">
        <v>182</v>
      </c>
      <c r="E73" s="595"/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6"/>
    </row>
    <row r="74" spans="2:21" hidden="1" outlineLevel="1" x14ac:dyDescent="0.2">
      <c r="B74" s="620"/>
      <c r="C74" s="621"/>
      <c r="D74" s="55" t="s">
        <v>183</v>
      </c>
      <c r="E74" s="421" t="s">
        <v>184</v>
      </c>
      <c r="F74" s="421"/>
      <c r="G74" s="421"/>
      <c r="H74" s="421"/>
      <c r="I74" s="421"/>
      <c r="J74" s="421"/>
      <c r="K74" s="421"/>
      <c r="L74" s="421" t="s">
        <v>0</v>
      </c>
      <c r="M74" s="421"/>
      <c r="N74" s="421"/>
      <c r="O74" s="421" t="s">
        <v>185</v>
      </c>
      <c r="P74" s="421"/>
      <c r="Q74" s="421"/>
      <c r="R74" s="421" t="s">
        <v>186</v>
      </c>
      <c r="S74" s="421"/>
      <c r="T74" s="421"/>
      <c r="U74" s="421"/>
    </row>
    <row r="75" spans="2:21" hidden="1" outlineLevel="1" x14ac:dyDescent="0.2">
      <c r="B75" s="620"/>
      <c r="C75" s="621"/>
      <c r="D75" s="56"/>
      <c r="E75" s="406"/>
      <c r="F75" s="407"/>
      <c r="G75" s="407"/>
      <c r="H75" s="407"/>
      <c r="I75" s="407"/>
      <c r="J75" s="407"/>
      <c r="K75" s="408"/>
      <c r="L75" s="406"/>
      <c r="M75" s="407"/>
      <c r="N75" s="408"/>
      <c r="O75" s="406"/>
      <c r="P75" s="407"/>
      <c r="Q75" s="408"/>
      <c r="R75" s="406"/>
      <c r="S75" s="407"/>
      <c r="T75" s="407"/>
      <c r="U75" s="408"/>
    </row>
    <row r="76" spans="2:21" hidden="1" outlineLevel="1" x14ac:dyDescent="0.2">
      <c r="B76" s="620"/>
      <c r="C76" s="621"/>
      <c r="D76" s="56"/>
      <c r="E76" s="57"/>
      <c r="F76" s="51"/>
      <c r="G76" s="51"/>
      <c r="H76" s="51"/>
      <c r="I76" s="51"/>
      <c r="J76" s="51"/>
      <c r="K76" s="58"/>
      <c r="L76" s="57"/>
      <c r="M76" s="51"/>
      <c r="N76" s="58"/>
      <c r="O76" s="57"/>
      <c r="P76" s="51"/>
      <c r="Q76" s="58"/>
      <c r="R76" s="57"/>
      <c r="S76" s="51"/>
      <c r="T76" s="51"/>
      <c r="U76" s="58"/>
    </row>
    <row r="77" spans="2:21" hidden="1" outlineLevel="1" x14ac:dyDescent="0.2">
      <c r="B77" s="622"/>
      <c r="C77" s="623"/>
      <c r="D77" s="56"/>
      <c r="E77" s="406"/>
      <c r="F77" s="407"/>
      <c r="G77" s="407"/>
      <c r="H77" s="407"/>
      <c r="I77" s="407"/>
      <c r="J77" s="407"/>
      <c r="K77" s="408"/>
      <c r="L77" s="406"/>
      <c r="M77" s="407"/>
      <c r="N77" s="408"/>
      <c r="O77" s="406"/>
      <c r="P77" s="407"/>
      <c r="Q77" s="408"/>
      <c r="R77" s="406"/>
      <c r="S77" s="407"/>
      <c r="T77" s="407"/>
      <c r="U77" s="408"/>
    </row>
    <row r="78" spans="2:21" collapsed="1" x14ac:dyDescent="0.2"/>
    <row r="79" spans="2:21" ht="12" customHeight="1" x14ac:dyDescent="0.2"/>
    <row r="80" spans="2:21" ht="12" customHeight="1" x14ac:dyDescent="0.2"/>
    <row r="81" spans="2:21" s="15" customFormat="1" ht="20.25" customHeight="1" x14ac:dyDescent="0.2">
      <c r="B81" s="448" t="s">
        <v>313</v>
      </c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</row>
    <row r="82" spans="2:21" ht="12" hidden="1" customHeight="1" outlineLevel="1" x14ac:dyDescent="0.2">
      <c r="I82" s="12"/>
    </row>
    <row r="83" spans="2:21" ht="12" hidden="1" customHeight="1" outlineLevel="1" x14ac:dyDescent="0.2">
      <c r="B83" s="575" t="s">
        <v>118</v>
      </c>
      <c r="C83" s="576"/>
      <c r="D83" s="576"/>
      <c r="E83" s="576"/>
      <c r="F83" s="576"/>
      <c r="G83" s="577"/>
      <c r="H83" s="581" t="s">
        <v>198</v>
      </c>
      <c r="I83" s="582"/>
      <c r="J83" s="582"/>
      <c r="K83" s="583"/>
    </row>
    <row r="84" spans="2:21" ht="12" hidden="1" customHeight="1" outlineLevel="1" x14ac:dyDescent="0.2">
      <c r="B84" s="578"/>
      <c r="C84" s="579"/>
      <c r="D84" s="579"/>
      <c r="E84" s="579"/>
      <c r="F84" s="579"/>
      <c r="G84" s="580"/>
      <c r="H84" s="584"/>
      <c r="I84" s="585"/>
      <c r="J84" s="585"/>
      <c r="K84" s="586"/>
    </row>
    <row r="85" spans="2:21" ht="12" hidden="1" customHeight="1" outlineLevel="1" x14ac:dyDescent="0.2">
      <c r="B85" s="503" t="s">
        <v>365</v>
      </c>
      <c r="C85" s="504"/>
      <c r="D85" s="504"/>
      <c r="E85" s="504"/>
      <c r="F85" s="504"/>
      <c r="G85" s="505"/>
      <c r="H85" s="587">
        <f>SUM(H90:K90)</f>
        <v>14539</v>
      </c>
      <c r="I85" s="588"/>
      <c r="J85" s="588"/>
      <c r="K85" s="589"/>
    </row>
    <row r="86" spans="2:21" ht="12" hidden="1" customHeight="1" outlineLevel="1" x14ac:dyDescent="0.2">
      <c r="B86" s="506"/>
      <c r="C86" s="507"/>
      <c r="D86" s="507"/>
      <c r="E86" s="507"/>
      <c r="F86" s="507"/>
      <c r="G86" s="508"/>
      <c r="H86" s="512"/>
      <c r="I86" s="513"/>
      <c r="J86" s="513"/>
      <c r="K86" s="514"/>
    </row>
    <row r="87" spans="2:21" ht="12" hidden="1" customHeight="1" outlineLevel="1" x14ac:dyDescent="0.2">
      <c r="E87" s="130"/>
    </row>
    <row r="88" spans="2:21" ht="27.75" hidden="1" customHeight="1" outlineLevel="1" x14ac:dyDescent="0.2">
      <c r="B88" s="69" t="s">
        <v>119</v>
      </c>
      <c r="C88" s="590" t="s">
        <v>366</v>
      </c>
      <c r="D88" s="591"/>
      <c r="E88" s="591"/>
      <c r="F88" s="591"/>
      <c r="G88" s="592"/>
      <c r="H88" s="274" t="s">
        <v>260</v>
      </c>
      <c r="I88" s="275"/>
      <c r="J88" s="274" t="s">
        <v>261</v>
      </c>
      <c r="K88" s="275"/>
    </row>
    <row r="89" spans="2:21" ht="12" hidden="1" customHeight="1" outlineLevel="1" x14ac:dyDescent="0.2">
      <c r="B89" s="139">
        <v>1</v>
      </c>
      <c r="C89" s="71" t="s">
        <v>171</v>
      </c>
      <c r="D89" s="71"/>
      <c r="E89" s="71"/>
      <c r="F89" s="71"/>
      <c r="G89" s="71"/>
      <c r="H89" s="629">
        <v>6331</v>
      </c>
      <c r="I89" s="629"/>
      <c r="J89" s="629">
        <v>8208</v>
      </c>
      <c r="K89" s="629"/>
    </row>
    <row r="90" spans="2:21" ht="12" hidden="1" customHeight="1" outlineLevel="1" x14ac:dyDescent="0.2">
      <c r="B90" s="628" t="s">
        <v>168</v>
      </c>
      <c r="C90" s="628"/>
      <c r="D90" s="628"/>
      <c r="E90" s="628"/>
      <c r="F90" s="628"/>
      <c r="G90" s="628"/>
      <c r="H90" s="630">
        <f>SUM(H89:I89)</f>
        <v>6331</v>
      </c>
      <c r="I90" s="630"/>
      <c r="J90" s="630">
        <f>SUM(J89:K89)</f>
        <v>8208</v>
      </c>
      <c r="K90" s="630"/>
    </row>
    <row r="91" spans="2:21" ht="12" customHeight="1" collapsed="1" x14ac:dyDescent="0.2">
      <c r="K91" s="61"/>
    </row>
    <row r="92" spans="2:21" ht="12" customHeight="1" x14ac:dyDescent="0.2"/>
    <row r="93" spans="2:21" s="15" customFormat="1" ht="20.25" customHeight="1" x14ac:dyDescent="0.2">
      <c r="B93" s="448" t="s">
        <v>314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</row>
    <row r="94" spans="2:21" ht="12" hidden="1" customHeight="1" outlineLevel="1" x14ac:dyDescent="0.2">
      <c r="E94" s="130"/>
      <c r="I94" s="12"/>
    </row>
    <row r="95" spans="2:21" ht="12" hidden="1" customHeight="1" outlineLevel="1" x14ac:dyDescent="0.2">
      <c r="B95" s="575" t="s">
        <v>118</v>
      </c>
      <c r="C95" s="576"/>
      <c r="D95" s="576"/>
      <c r="E95" s="576"/>
      <c r="F95" s="576"/>
      <c r="G95" s="577"/>
      <c r="H95" s="581" t="s">
        <v>198</v>
      </c>
      <c r="I95" s="582"/>
      <c r="J95" s="582"/>
      <c r="K95" s="583"/>
    </row>
    <row r="96" spans="2:21" ht="12" hidden="1" customHeight="1" outlineLevel="1" x14ac:dyDescent="0.2">
      <c r="B96" s="578"/>
      <c r="C96" s="579"/>
      <c r="D96" s="579"/>
      <c r="E96" s="579"/>
      <c r="F96" s="579"/>
      <c r="G96" s="580"/>
      <c r="H96" s="584"/>
      <c r="I96" s="585"/>
      <c r="J96" s="585"/>
      <c r="K96" s="586"/>
    </row>
    <row r="97" spans="2:11" ht="12" hidden="1" customHeight="1" outlineLevel="1" x14ac:dyDescent="0.2">
      <c r="B97" s="503" t="s">
        <v>365</v>
      </c>
      <c r="C97" s="504"/>
      <c r="D97" s="504"/>
      <c r="E97" s="504"/>
      <c r="F97" s="504"/>
      <c r="G97" s="505"/>
      <c r="H97" s="587">
        <f>SUM(H102:K102)</f>
        <v>787</v>
      </c>
      <c r="I97" s="588"/>
      <c r="J97" s="588"/>
      <c r="K97" s="589"/>
    </row>
    <row r="98" spans="2:11" ht="12" hidden="1" customHeight="1" outlineLevel="1" x14ac:dyDescent="0.2">
      <c r="B98" s="506"/>
      <c r="C98" s="507"/>
      <c r="D98" s="507"/>
      <c r="E98" s="507"/>
      <c r="F98" s="507"/>
      <c r="G98" s="508"/>
      <c r="H98" s="512"/>
      <c r="I98" s="513"/>
      <c r="J98" s="513"/>
      <c r="K98" s="514"/>
    </row>
    <row r="99" spans="2:11" ht="12" hidden="1" customHeight="1" outlineLevel="1" x14ac:dyDescent="0.2">
      <c r="E99" s="130"/>
    </row>
    <row r="100" spans="2:11" ht="27.75" hidden="1" customHeight="1" outlineLevel="1" x14ac:dyDescent="0.2">
      <c r="B100" s="69" t="s">
        <v>119</v>
      </c>
      <c r="C100" s="590" t="s">
        <v>366</v>
      </c>
      <c r="D100" s="591"/>
      <c r="E100" s="591"/>
      <c r="F100" s="591"/>
      <c r="G100" s="592"/>
      <c r="H100" s="274" t="s">
        <v>260</v>
      </c>
      <c r="I100" s="275"/>
      <c r="J100" s="274" t="s">
        <v>261</v>
      </c>
      <c r="K100" s="275"/>
    </row>
    <row r="101" spans="2:11" ht="12" hidden="1" customHeight="1" outlineLevel="1" x14ac:dyDescent="0.2">
      <c r="B101" s="139">
        <v>1</v>
      </c>
      <c r="C101" s="71" t="s">
        <v>171</v>
      </c>
      <c r="D101" s="71"/>
      <c r="E101" s="71"/>
      <c r="F101" s="71"/>
      <c r="G101" s="71"/>
      <c r="H101" s="629">
        <v>146</v>
      </c>
      <c r="I101" s="629"/>
      <c r="J101" s="629">
        <v>641</v>
      </c>
      <c r="K101" s="629"/>
    </row>
    <row r="102" spans="2:11" ht="12" hidden="1" customHeight="1" outlineLevel="1" x14ac:dyDescent="0.2">
      <c r="B102" s="628" t="s">
        <v>168</v>
      </c>
      <c r="C102" s="628"/>
      <c r="D102" s="628"/>
      <c r="E102" s="628"/>
      <c r="F102" s="628"/>
      <c r="G102" s="628"/>
      <c r="H102" s="630">
        <f>SUM(H101:I101)</f>
        <v>146</v>
      </c>
      <c r="I102" s="630"/>
      <c r="J102" s="630">
        <f>SUM(J101:K101)</f>
        <v>641</v>
      </c>
      <c r="K102" s="630"/>
    </row>
    <row r="103" spans="2:11" ht="12" customHeight="1" collapsed="1" x14ac:dyDescent="0.2">
      <c r="E103" s="130"/>
      <c r="K103" s="61"/>
    </row>
    <row r="104" spans="2:11" ht="12" customHeight="1" x14ac:dyDescent="0.2">
      <c r="E104" s="130"/>
    </row>
    <row r="105" spans="2:11" ht="12" customHeight="1" x14ac:dyDescent="0.2"/>
    <row r="106" spans="2:11" ht="12" customHeight="1" x14ac:dyDescent="0.2"/>
    <row r="107" spans="2:11" ht="12" hidden="1" customHeight="1" x14ac:dyDescent="0.2"/>
    <row r="108" spans="2:11" ht="12" hidden="1" customHeight="1" x14ac:dyDescent="0.2"/>
    <row r="109" spans="2:11" ht="12" hidden="1" customHeight="1" x14ac:dyDescent="0.2"/>
    <row r="110" spans="2:11" ht="12" hidden="1" customHeight="1" x14ac:dyDescent="0.2"/>
    <row r="111" spans="2:11" ht="12" hidden="1" customHeight="1" x14ac:dyDescent="0.2"/>
    <row r="112" spans="2:11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  <row r="189" ht="12" hidden="1" customHeight="1" x14ac:dyDescent="0.2"/>
    <row r="190" ht="12" hidden="1" customHeight="1" x14ac:dyDescent="0.2"/>
    <row r="191" ht="12" hidden="1" customHeight="1" x14ac:dyDescent="0.2"/>
    <row r="192" ht="12" hidden="1" customHeight="1" x14ac:dyDescent="0.2"/>
    <row r="193" ht="12" hidden="1" customHeight="1" x14ac:dyDescent="0.2"/>
    <row r="194" ht="12" hidden="1" customHeight="1" x14ac:dyDescent="0.2"/>
    <row r="195" ht="12" hidden="1" customHeight="1" x14ac:dyDescent="0.2"/>
    <row r="196" ht="12" hidden="1" customHeight="1" x14ac:dyDescent="0.2"/>
    <row r="197" ht="12" hidden="1" customHeight="1" x14ac:dyDescent="0.2"/>
    <row r="198" ht="12" hidden="1" customHeight="1" x14ac:dyDescent="0.2"/>
    <row r="199" ht="12" hidden="1" customHeight="1" x14ac:dyDescent="0.2"/>
    <row r="200" ht="12" hidden="1" customHeight="1" x14ac:dyDescent="0.2"/>
    <row r="201" ht="12" hidden="1" customHeight="1" x14ac:dyDescent="0.2"/>
    <row r="202" ht="12" hidden="1" customHeight="1" x14ac:dyDescent="0.2"/>
    <row r="203" ht="12" hidden="1" customHeight="1" x14ac:dyDescent="0.2"/>
    <row r="204" ht="12" hidden="1" customHeight="1" x14ac:dyDescent="0.2"/>
    <row r="205" ht="12" hidden="1" customHeight="1" x14ac:dyDescent="0.2"/>
    <row r="206" ht="12" hidden="1" customHeight="1" x14ac:dyDescent="0.2"/>
    <row r="207" ht="12" hidden="1" customHeight="1" x14ac:dyDescent="0.2"/>
    <row r="208" ht="12" hidden="1" customHeight="1" x14ac:dyDescent="0.2"/>
    <row r="209" ht="12" hidden="1" customHeight="1" x14ac:dyDescent="0.2"/>
    <row r="210" ht="12" hidden="1" customHeight="1" x14ac:dyDescent="0.2"/>
    <row r="211" ht="12" hidden="1" customHeight="1" x14ac:dyDescent="0.2"/>
    <row r="212" ht="12" hidden="1" customHeight="1" x14ac:dyDescent="0.2"/>
    <row r="213" ht="12" hidden="1" customHeight="1" x14ac:dyDescent="0.2"/>
    <row r="214" ht="12" hidden="1" customHeight="1" x14ac:dyDescent="0.2"/>
    <row r="215" ht="12" hidden="1" customHeight="1" x14ac:dyDescent="0.2"/>
    <row r="216" ht="12" hidden="1" customHeight="1" x14ac:dyDescent="0.2"/>
    <row r="217" ht="12" hidden="1" customHeight="1" x14ac:dyDescent="0.2"/>
    <row r="218" ht="12" hidden="1" customHeight="1" x14ac:dyDescent="0.2"/>
    <row r="219" ht="12" hidden="1" customHeight="1" x14ac:dyDescent="0.2"/>
    <row r="220" ht="12" hidden="1" customHeight="1" x14ac:dyDescent="0.2"/>
    <row r="221" ht="12" hidden="1" customHeight="1" x14ac:dyDescent="0.2"/>
    <row r="222" ht="12" hidden="1" customHeight="1" x14ac:dyDescent="0.2"/>
    <row r="223" ht="12" hidden="1" customHeight="1" x14ac:dyDescent="0.2"/>
    <row r="224" ht="12" hidden="1" customHeight="1" x14ac:dyDescent="0.2"/>
    <row r="225" ht="12" hidden="1" customHeight="1" x14ac:dyDescent="0.2"/>
    <row r="226" ht="12" hidden="1" customHeight="1" x14ac:dyDescent="0.2"/>
    <row r="227" ht="12" hidden="1" customHeight="1" x14ac:dyDescent="0.2"/>
    <row r="228" ht="12" hidden="1" customHeight="1" x14ac:dyDescent="0.2"/>
    <row r="229" ht="12" hidden="1" customHeight="1" x14ac:dyDescent="0.2"/>
    <row r="230" ht="12" hidden="1" customHeight="1" x14ac:dyDescent="0.2"/>
    <row r="231" ht="12" hidden="1" customHeight="1" x14ac:dyDescent="0.2"/>
    <row r="232" ht="12" hidden="1" customHeight="1" x14ac:dyDescent="0.2"/>
    <row r="233" ht="12" hidden="1" customHeight="1" x14ac:dyDescent="0.2"/>
    <row r="234" ht="12" hidden="1" customHeight="1" x14ac:dyDescent="0.2"/>
    <row r="235" ht="12" hidden="1" customHeight="1" x14ac:dyDescent="0.2"/>
    <row r="236" ht="12" hidden="1" customHeight="1" x14ac:dyDescent="0.2"/>
    <row r="237" ht="12" hidden="1" customHeight="1" x14ac:dyDescent="0.2"/>
    <row r="238" ht="12" hidden="1" customHeight="1" x14ac:dyDescent="0.2"/>
    <row r="239" ht="12" hidden="1" customHeight="1" x14ac:dyDescent="0.2"/>
    <row r="240" ht="12" hidden="1" customHeight="1" x14ac:dyDescent="0.2"/>
    <row r="241" ht="12" hidden="1" customHeight="1" x14ac:dyDescent="0.2"/>
    <row r="242" ht="12" hidden="1" customHeight="1" x14ac:dyDescent="0.2"/>
    <row r="243" ht="12" hidden="1" customHeight="1" x14ac:dyDescent="0.2"/>
    <row r="244" ht="12" hidden="1" customHeight="1" x14ac:dyDescent="0.2"/>
    <row r="245" ht="12" hidden="1" customHeight="1" x14ac:dyDescent="0.2"/>
    <row r="246" ht="12" hidden="1" customHeight="1" x14ac:dyDescent="0.2"/>
    <row r="247" ht="12" hidden="1" customHeight="1" x14ac:dyDescent="0.2"/>
    <row r="248" ht="12" hidden="1" customHeight="1" x14ac:dyDescent="0.2"/>
    <row r="249" ht="12" hidden="1" customHeight="1" x14ac:dyDescent="0.2"/>
    <row r="250" ht="12" hidden="1" customHeight="1" x14ac:dyDescent="0.2"/>
    <row r="251" ht="12" hidden="1" customHeight="1" x14ac:dyDescent="0.2"/>
    <row r="252" ht="12" hidden="1" customHeight="1" x14ac:dyDescent="0.2"/>
    <row r="253" ht="12" hidden="1" customHeight="1" x14ac:dyDescent="0.2"/>
    <row r="254" ht="12" hidden="1" customHeight="1" x14ac:dyDescent="0.2"/>
    <row r="255" ht="12" hidden="1" customHeight="1" x14ac:dyDescent="0.2"/>
    <row r="256" ht="12" hidden="1" customHeight="1" x14ac:dyDescent="0.2"/>
    <row r="257" ht="12" hidden="1" customHeight="1" x14ac:dyDescent="0.2"/>
    <row r="258" ht="12" hidden="1" customHeight="1" x14ac:dyDescent="0.2"/>
    <row r="259" ht="12" hidden="1" customHeight="1" x14ac:dyDescent="0.2"/>
    <row r="260" ht="12" hidden="1" customHeight="1" x14ac:dyDescent="0.2"/>
    <row r="261" ht="12" hidden="1" customHeight="1" x14ac:dyDescent="0.2"/>
    <row r="262" ht="12" hidden="1" customHeight="1" x14ac:dyDescent="0.2"/>
    <row r="263" ht="12" hidden="1" customHeight="1" x14ac:dyDescent="0.2"/>
    <row r="264" ht="12" hidden="1" customHeight="1" x14ac:dyDescent="0.2"/>
    <row r="265" ht="12" hidden="1" customHeight="1" x14ac:dyDescent="0.2"/>
    <row r="266" ht="12" hidden="1" customHeight="1" x14ac:dyDescent="0.2"/>
    <row r="267" ht="12" hidden="1" customHeight="1" x14ac:dyDescent="0.2"/>
    <row r="268" ht="12" hidden="1" customHeight="1" x14ac:dyDescent="0.2"/>
    <row r="269" ht="12" hidden="1" customHeight="1" x14ac:dyDescent="0.2"/>
    <row r="270" ht="12" hidden="1" customHeight="1" x14ac:dyDescent="0.2"/>
    <row r="271" ht="12" hidden="1" customHeight="1" x14ac:dyDescent="0.2"/>
    <row r="272" ht="12" hidden="1" customHeight="1" x14ac:dyDescent="0.2"/>
    <row r="273" ht="12" hidden="1" customHeight="1" x14ac:dyDescent="0.2"/>
    <row r="274" ht="12" hidden="1" customHeight="1" x14ac:dyDescent="0.2"/>
    <row r="275" ht="12" hidden="1" customHeight="1" x14ac:dyDescent="0.2"/>
    <row r="276" ht="12" hidden="1" customHeight="1" x14ac:dyDescent="0.2"/>
    <row r="277" ht="12" hidden="1" customHeight="1" x14ac:dyDescent="0.2"/>
    <row r="278" ht="12" hidden="1" customHeight="1" x14ac:dyDescent="0.2"/>
    <row r="279" ht="12" hidden="1" customHeight="1" x14ac:dyDescent="0.2"/>
    <row r="280" ht="12" hidden="1" customHeight="1" x14ac:dyDescent="0.2"/>
    <row r="281" ht="12" hidden="1" customHeight="1" x14ac:dyDescent="0.2"/>
    <row r="282" ht="12" hidden="1" customHeight="1" x14ac:dyDescent="0.2"/>
    <row r="283" ht="12" hidden="1" customHeight="1" x14ac:dyDescent="0.2"/>
    <row r="284" ht="12" hidden="1" customHeight="1" x14ac:dyDescent="0.2"/>
    <row r="285" ht="12" hidden="1" customHeight="1" x14ac:dyDescent="0.2"/>
    <row r="286" ht="12" hidden="1" customHeight="1" x14ac:dyDescent="0.2"/>
    <row r="287" ht="12" hidden="1" customHeight="1" x14ac:dyDescent="0.2"/>
    <row r="288" ht="12" hidden="1" customHeight="1" x14ac:dyDescent="0.2"/>
    <row r="289" ht="12" hidden="1" customHeight="1" x14ac:dyDescent="0.2"/>
    <row r="290" ht="12" hidden="1" customHeight="1" x14ac:dyDescent="0.2"/>
    <row r="291" ht="12" hidden="1" customHeight="1" x14ac:dyDescent="0.2"/>
    <row r="292" ht="12" hidden="1" customHeight="1" x14ac:dyDescent="0.2"/>
    <row r="293" ht="12" hidden="1" customHeight="1" x14ac:dyDescent="0.2"/>
    <row r="294" ht="12" hidden="1" customHeight="1" x14ac:dyDescent="0.2"/>
    <row r="295" ht="12" hidden="1" customHeight="1" x14ac:dyDescent="0.2"/>
    <row r="296" ht="12" hidden="1" customHeight="1" x14ac:dyDescent="0.2"/>
    <row r="297" ht="12" hidden="1" customHeight="1" x14ac:dyDescent="0.2"/>
    <row r="298" ht="12" hidden="1" customHeight="1" x14ac:dyDescent="0.2"/>
    <row r="299" ht="12" hidden="1" customHeight="1" x14ac:dyDescent="0.2"/>
    <row r="300" ht="12" hidden="1" customHeight="1" x14ac:dyDescent="0.2"/>
    <row r="301" ht="12" hidden="1" customHeight="1" x14ac:dyDescent="0.2"/>
    <row r="302" ht="12" hidden="1" customHeight="1" x14ac:dyDescent="0.2"/>
    <row r="303" ht="12" hidden="1" customHeight="1" x14ac:dyDescent="0.2"/>
    <row r="304" ht="12" hidden="1" customHeight="1" x14ac:dyDescent="0.2"/>
    <row r="305" ht="12" hidden="1" customHeight="1" x14ac:dyDescent="0.2"/>
    <row r="306" ht="12" hidden="1" customHeight="1" x14ac:dyDescent="0.2"/>
    <row r="307" ht="12" hidden="1" customHeight="1" x14ac:dyDescent="0.2"/>
    <row r="308" ht="12" hidden="1" customHeight="1" x14ac:dyDescent="0.2"/>
    <row r="309" ht="12" hidden="1" customHeight="1" x14ac:dyDescent="0.2"/>
    <row r="310" ht="12" hidden="1" customHeight="1" x14ac:dyDescent="0.2"/>
    <row r="311" ht="12" hidden="1" customHeight="1" x14ac:dyDescent="0.2"/>
    <row r="312" ht="12" hidden="1" customHeight="1" x14ac:dyDescent="0.2"/>
    <row r="313" ht="12" hidden="1" customHeight="1" x14ac:dyDescent="0.2"/>
    <row r="314" ht="12" hidden="1" customHeight="1" x14ac:dyDescent="0.2"/>
    <row r="315" ht="12" hidden="1" customHeight="1" x14ac:dyDescent="0.2"/>
    <row r="316" ht="12" hidden="1" customHeight="1" x14ac:dyDescent="0.2"/>
    <row r="317" ht="12" hidden="1" customHeight="1" x14ac:dyDescent="0.2"/>
    <row r="318" ht="12" hidden="1" customHeight="1" x14ac:dyDescent="0.2"/>
    <row r="319" ht="12" hidden="1" customHeight="1" x14ac:dyDescent="0.2"/>
    <row r="320" ht="12" hidden="1" customHeight="1" x14ac:dyDescent="0.2"/>
    <row r="321" ht="12" hidden="1" customHeight="1" x14ac:dyDescent="0.2"/>
    <row r="322" ht="12" hidden="1" customHeight="1" x14ac:dyDescent="0.2"/>
    <row r="323" ht="12" hidden="1" customHeight="1" x14ac:dyDescent="0.2"/>
    <row r="324" ht="12" hidden="1" customHeight="1" x14ac:dyDescent="0.2"/>
    <row r="325" ht="12" hidden="1" customHeight="1" x14ac:dyDescent="0.2"/>
    <row r="326" ht="12" hidden="1" customHeight="1" x14ac:dyDescent="0.2"/>
    <row r="327" ht="12" hidden="1" customHeight="1" x14ac:dyDescent="0.2"/>
    <row r="328" ht="12" hidden="1" customHeight="1" x14ac:dyDescent="0.2"/>
    <row r="329" ht="12" hidden="1" customHeight="1" x14ac:dyDescent="0.2"/>
    <row r="330" ht="12" hidden="1" customHeight="1" x14ac:dyDescent="0.2"/>
    <row r="331" ht="12" hidden="1" customHeight="1" x14ac:dyDescent="0.2"/>
    <row r="332" ht="12" hidden="1" customHeight="1" x14ac:dyDescent="0.2"/>
    <row r="333" ht="12" hidden="1" customHeight="1" x14ac:dyDescent="0.2"/>
    <row r="334" ht="12" hidden="1" customHeight="1" x14ac:dyDescent="0.2"/>
    <row r="335" ht="12" hidden="1" customHeight="1" x14ac:dyDescent="0.2"/>
    <row r="336" ht="12" hidden="1" customHeight="1" x14ac:dyDescent="0.2"/>
    <row r="337" ht="12" hidden="1" customHeight="1" x14ac:dyDescent="0.2"/>
    <row r="338" ht="12" hidden="1" customHeight="1" x14ac:dyDescent="0.2"/>
    <row r="339" ht="12" hidden="1" customHeight="1" x14ac:dyDescent="0.2"/>
    <row r="340" ht="12" hidden="1" customHeight="1" x14ac:dyDescent="0.2"/>
    <row r="341" ht="12" hidden="1" customHeight="1" x14ac:dyDescent="0.2"/>
    <row r="342" ht="12" hidden="1" customHeight="1" x14ac:dyDescent="0.2"/>
    <row r="343" ht="12" hidden="1" customHeight="1" x14ac:dyDescent="0.2"/>
    <row r="344" ht="12" hidden="1" customHeight="1" x14ac:dyDescent="0.2"/>
    <row r="345" ht="12" hidden="1" customHeight="1" x14ac:dyDescent="0.2"/>
    <row r="346" ht="12" hidden="1" customHeight="1" x14ac:dyDescent="0.2"/>
    <row r="347" ht="12" hidden="1" customHeight="1" x14ac:dyDescent="0.2"/>
    <row r="348" ht="12" hidden="1" customHeight="1" x14ac:dyDescent="0.2"/>
    <row r="349" ht="12" hidden="1" customHeight="1" x14ac:dyDescent="0.2"/>
    <row r="350" ht="12" hidden="1" customHeight="1" x14ac:dyDescent="0.2"/>
    <row r="351" ht="12" hidden="1" customHeight="1" x14ac:dyDescent="0.2"/>
    <row r="352" ht="12" hidden="1" customHeight="1" x14ac:dyDescent="0.2"/>
    <row r="353" ht="12" hidden="1" customHeight="1" x14ac:dyDescent="0.2"/>
    <row r="354" ht="12" hidden="1" customHeight="1" x14ac:dyDescent="0.2"/>
    <row r="355" ht="12" hidden="1" customHeight="1" x14ac:dyDescent="0.2"/>
    <row r="356" ht="12" hidden="1" customHeight="1" x14ac:dyDescent="0.2"/>
    <row r="357" ht="12" hidden="1" customHeight="1" x14ac:dyDescent="0.2"/>
    <row r="358" ht="12" hidden="1" customHeight="1" x14ac:dyDescent="0.2"/>
    <row r="359" ht="12" hidden="1" customHeight="1" x14ac:dyDescent="0.2"/>
    <row r="360" ht="12" hidden="1" customHeight="1" x14ac:dyDescent="0.2"/>
    <row r="361" ht="12" hidden="1" customHeight="1" x14ac:dyDescent="0.2"/>
    <row r="362" ht="12" hidden="1" customHeight="1" x14ac:dyDescent="0.2"/>
    <row r="363" ht="12" hidden="1" customHeight="1" x14ac:dyDescent="0.2"/>
    <row r="364" ht="12" hidden="1" customHeight="1" x14ac:dyDescent="0.2"/>
    <row r="365" ht="12" hidden="1" customHeight="1" x14ac:dyDescent="0.2"/>
    <row r="366" ht="12" hidden="1" customHeight="1" x14ac:dyDescent="0.2"/>
    <row r="367" ht="12" hidden="1" customHeight="1" x14ac:dyDescent="0.2"/>
    <row r="368" ht="12" hidden="1" customHeight="1" x14ac:dyDescent="0.2"/>
    <row r="369" ht="12" hidden="1" customHeight="1" x14ac:dyDescent="0.2"/>
    <row r="370" ht="12" hidden="1" customHeight="1" x14ac:dyDescent="0.2"/>
    <row r="371" ht="12" hidden="1" customHeight="1" x14ac:dyDescent="0.2"/>
    <row r="372" ht="12" hidden="1" customHeight="1" x14ac:dyDescent="0.2"/>
    <row r="373" ht="12" hidden="1" customHeight="1" x14ac:dyDescent="0.2"/>
    <row r="374" ht="12" hidden="1" customHeight="1" x14ac:dyDescent="0.2"/>
    <row r="375" ht="12" hidden="1" customHeight="1" x14ac:dyDescent="0.2"/>
    <row r="376" ht="12" hidden="1" customHeight="1" x14ac:dyDescent="0.2"/>
    <row r="377" ht="12" hidden="1" customHeight="1" x14ac:dyDescent="0.2"/>
    <row r="378" ht="12" hidden="1" customHeight="1" x14ac:dyDescent="0.2"/>
    <row r="379" ht="12" hidden="1" customHeight="1" x14ac:dyDescent="0.2"/>
    <row r="380" ht="12" hidden="1" customHeight="1" x14ac:dyDescent="0.2"/>
    <row r="381" ht="12" hidden="1" customHeight="1" x14ac:dyDescent="0.2"/>
    <row r="382" ht="12" hidden="1" customHeight="1" x14ac:dyDescent="0.2"/>
    <row r="383" ht="12" hidden="1" customHeight="1" x14ac:dyDescent="0.2"/>
    <row r="384" ht="12" hidden="1" customHeight="1" x14ac:dyDescent="0.2"/>
    <row r="385" ht="12" hidden="1" customHeight="1" x14ac:dyDescent="0.2"/>
    <row r="386" ht="12" hidden="1" customHeight="1" x14ac:dyDescent="0.2"/>
    <row r="387" ht="12" hidden="1" customHeight="1" x14ac:dyDescent="0.2"/>
    <row r="388" ht="12" hidden="1" customHeight="1" x14ac:dyDescent="0.2"/>
    <row r="389" ht="12" hidden="1" customHeight="1" x14ac:dyDescent="0.2"/>
    <row r="390" ht="12" hidden="1" customHeight="1" x14ac:dyDescent="0.2"/>
    <row r="391" ht="12" hidden="1" customHeight="1" x14ac:dyDescent="0.2"/>
    <row r="392" ht="12" hidden="1" customHeight="1" x14ac:dyDescent="0.2"/>
    <row r="393" ht="12" hidden="1" customHeight="1" x14ac:dyDescent="0.2"/>
    <row r="394" ht="12" hidden="1" customHeight="1" x14ac:dyDescent="0.2"/>
    <row r="395" ht="12" hidden="1" customHeight="1" x14ac:dyDescent="0.2"/>
    <row r="396" ht="12" hidden="1" customHeight="1" x14ac:dyDescent="0.2"/>
    <row r="397" ht="12" hidden="1" customHeight="1" x14ac:dyDescent="0.2"/>
    <row r="398" ht="12" hidden="1" customHeight="1" x14ac:dyDescent="0.2"/>
    <row r="399" ht="12" hidden="1" customHeight="1" x14ac:dyDescent="0.2"/>
    <row r="400" ht="12" hidden="1" customHeight="1" x14ac:dyDescent="0.2"/>
    <row r="401" ht="12" hidden="1" customHeight="1" x14ac:dyDescent="0.2"/>
    <row r="402" ht="12" hidden="1" customHeight="1" x14ac:dyDescent="0.2"/>
    <row r="403" ht="12" hidden="1" customHeight="1" x14ac:dyDescent="0.2"/>
    <row r="404" ht="12" hidden="1" customHeight="1" x14ac:dyDescent="0.2"/>
    <row r="405" ht="12" hidden="1" customHeight="1" x14ac:dyDescent="0.2"/>
    <row r="406" ht="12" hidden="1" customHeight="1" x14ac:dyDescent="0.2"/>
    <row r="407" ht="12" hidden="1" customHeight="1" x14ac:dyDescent="0.2"/>
    <row r="408" ht="12" hidden="1" customHeight="1" x14ac:dyDescent="0.2"/>
    <row r="409" ht="12" hidden="1" customHeight="1" x14ac:dyDescent="0.2"/>
    <row r="410" ht="12" hidden="1" customHeight="1" x14ac:dyDescent="0.2"/>
    <row r="411" ht="12" hidden="1" customHeight="1" x14ac:dyDescent="0.2"/>
    <row r="412" ht="12" hidden="1" customHeight="1" x14ac:dyDescent="0.2"/>
    <row r="413" ht="12" hidden="1" customHeight="1" x14ac:dyDescent="0.2"/>
    <row r="414" ht="12" hidden="1" customHeight="1" x14ac:dyDescent="0.2"/>
    <row r="415" ht="12" hidden="1" customHeight="1" x14ac:dyDescent="0.2"/>
    <row r="416" ht="12" hidden="1" customHeight="1" x14ac:dyDescent="0.2"/>
    <row r="417" ht="12" hidden="1" customHeight="1" x14ac:dyDescent="0.2"/>
    <row r="418" ht="12" hidden="1" customHeight="1" x14ac:dyDescent="0.2"/>
    <row r="419" ht="12" hidden="1" customHeight="1" x14ac:dyDescent="0.2"/>
    <row r="420" ht="12" hidden="1" customHeight="1" x14ac:dyDescent="0.2"/>
    <row r="421" ht="12" hidden="1" customHeight="1" x14ac:dyDescent="0.2"/>
    <row r="422" ht="12" hidden="1" customHeight="1" x14ac:dyDescent="0.2"/>
    <row r="423" ht="12" hidden="1" customHeight="1" x14ac:dyDescent="0.2"/>
    <row r="424" ht="12" hidden="1" customHeight="1" x14ac:dyDescent="0.2"/>
    <row r="425" ht="12" hidden="1" customHeight="1" x14ac:dyDescent="0.2"/>
    <row r="426" ht="12" hidden="1" customHeight="1" x14ac:dyDescent="0.2"/>
    <row r="427" ht="12" hidden="1" customHeight="1" x14ac:dyDescent="0.2"/>
    <row r="428" ht="12" hidden="1" customHeight="1" x14ac:dyDescent="0.2"/>
    <row r="429" ht="12" hidden="1" customHeight="1" x14ac:dyDescent="0.2"/>
    <row r="430" ht="12" hidden="1" customHeight="1" x14ac:dyDescent="0.2"/>
    <row r="431" ht="12" hidden="1" customHeight="1" x14ac:dyDescent="0.2"/>
    <row r="432" ht="12" hidden="1" customHeight="1" x14ac:dyDescent="0.2"/>
    <row r="433" ht="12" hidden="1" customHeight="1" x14ac:dyDescent="0.2"/>
    <row r="434" ht="12" hidden="1" customHeight="1" x14ac:dyDescent="0.2"/>
    <row r="435" ht="12" hidden="1" customHeight="1" x14ac:dyDescent="0.2"/>
    <row r="436" ht="12" hidden="1" customHeight="1" x14ac:dyDescent="0.2"/>
    <row r="437" ht="12" hidden="1" customHeight="1" x14ac:dyDescent="0.2"/>
    <row r="438" ht="12" hidden="1" customHeight="1" x14ac:dyDescent="0.2"/>
    <row r="439" ht="12" hidden="1" customHeight="1" x14ac:dyDescent="0.2"/>
    <row r="440" ht="12" hidden="1" customHeight="1" x14ac:dyDescent="0.2"/>
    <row r="441" ht="12" hidden="1" customHeight="1" x14ac:dyDescent="0.2"/>
    <row r="442" ht="12" hidden="1" customHeight="1" x14ac:dyDescent="0.2"/>
    <row r="443" ht="12" hidden="1" customHeight="1" x14ac:dyDescent="0.2"/>
    <row r="444" ht="12" hidden="1" customHeight="1" x14ac:dyDescent="0.2"/>
    <row r="445" ht="12" hidden="1" customHeight="1" x14ac:dyDescent="0.2"/>
    <row r="446" ht="12" hidden="1" customHeight="1" x14ac:dyDescent="0.2"/>
    <row r="447" ht="12" hidden="1" customHeight="1" x14ac:dyDescent="0.2"/>
    <row r="448" ht="12" hidden="1" customHeight="1" x14ac:dyDescent="0.2"/>
    <row r="449" ht="12" hidden="1" customHeight="1" x14ac:dyDescent="0.2"/>
    <row r="450" ht="12" hidden="1" customHeight="1" x14ac:dyDescent="0.2"/>
    <row r="451" ht="12" hidden="1" customHeight="1" x14ac:dyDescent="0.2"/>
    <row r="452" ht="12" hidden="1" customHeight="1" x14ac:dyDescent="0.2"/>
    <row r="453" ht="12" hidden="1" customHeight="1" x14ac:dyDescent="0.2"/>
    <row r="454" ht="12" hidden="1" customHeight="1" x14ac:dyDescent="0.2"/>
    <row r="455" ht="12" hidden="1" customHeight="1" x14ac:dyDescent="0.2"/>
    <row r="456" ht="12" hidden="1" customHeight="1" x14ac:dyDescent="0.2"/>
    <row r="457" ht="12" hidden="1" customHeight="1" x14ac:dyDescent="0.2"/>
    <row r="458" ht="12" hidden="1" customHeight="1" x14ac:dyDescent="0.2"/>
    <row r="459" ht="12" hidden="1" customHeight="1" x14ac:dyDescent="0.2"/>
    <row r="460" ht="12" hidden="1" customHeight="1" x14ac:dyDescent="0.2"/>
    <row r="461" ht="12" hidden="1" customHeight="1" x14ac:dyDescent="0.2"/>
    <row r="462" ht="12" hidden="1" customHeight="1" x14ac:dyDescent="0.2"/>
    <row r="463" ht="12" hidden="1" customHeight="1" x14ac:dyDescent="0.2"/>
    <row r="464" ht="12" hidden="1" customHeight="1" x14ac:dyDescent="0.2"/>
    <row r="465" ht="12" hidden="1" customHeight="1" x14ac:dyDescent="0.2"/>
    <row r="466" ht="12" hidden="1" customHeight="1" x14ac:dyDescent="0.2"/>
    <row r="467" ht="12" hidden="1" customHeight="1" x14ac:dyDescent="0.2"/>
    <row r="468" ht="12" hidden="1" customHeight="1" x14ac:dyDescent="0.2"/>
    <row r="469" ht="12" hidden="1" customHeight="1" x14ac:dyDescent="0.2"/>
    <row r="470" ht="12" hidden="1" customHeight="1" x14ac:dyDescent="0.2"/>
    <row r="471" ht="12" hidden="1" customHeight="1" x14ac:dyDescent="0.2"/>
    <row r="472" ht="12" hidden="1" customHeight="1" x14ac:dyDescent="0.2"/>
    <row r="473" ht="12" hidden="1" customHeight="1" x14ac:dyDescent="0.2"/>
    <row r="474" ht="12" hidden="1" customHeight="1" x14ac:dyDescent="0.2"/>
    <row r="475" ht="12" hidden="1" customHeight="1" x14ac:dyDescent="0.2"/>
    <row r="476" ht="12" hidden="1" customHeight="1" x14ac:dyDescent="0.2"/>
    <row r="477" ht="12" hidden="1" customHeight="1" x14ac:dyDescent="0.2"/>
    <row r="478" ht="12" hidden="1" customHeight="1" x14ac:dyDescent="0.2"/>
    <row r="479" ht="12" hidden="1" customHeight="1" x14ac:dyDescent="0.2"/>
    <row r="480" ht="12" hidden="1" customHeight="1" x14ac:dyDescent="0.2"/>
    <row r="481" ht="12" hidden="1" customHeight="1" x14ac:dyDescent="0.2"/>
    <row r="482" ht="12" hidden="1" customHeight="1" x14ac:dyDescent="0.2"/>
    <row r="483" ht="12" hidden="1" customHeight="1" x14ac:dyDescent="0.2"/>
    <row r="484" ht="12" hidden="1" customHeight="1" x14ac:dyDescent="0.2"/>
    <row r="485" ht="12" hidden="1" customHeight="1" x14ac:dyDescent="0.2"/>
    <row r="486" ht="12" hidden="1" customHeight="1" x14ac:dyDescent="0.2"/>
    <row r="487" ht="12" hidden="1" customHeight="1" x14ac:dyDescent="0.2"/>
    <row r="488" ht="12" hidden="1" customHeight="1" x14ac:dyDescent="0.2"/>
    <row r="489" ht="12" hidden="1" customHeight="1" x14ac:dyDescent="0.2"/>
    <row r="490" ht="12" hidden="1" customHeight="1" x14ac:dyDescent="0.2"/>
    <row r="491" ht="12" hidden="1" customHeight="1" x14ac:dyDescent="0.2"/>
    <row r="492" ht="12" hidden="1" customHeight="1" x14ac:dyDescent="0.2"/>
    <row r="493" ht="12" hidden="1" customHeight="1" x14ac:dyDescent="0.2"/>
    <row r="494" ht="12" hidden="1" customHeight="1" x14ac:dyDescent="0.2"/>
    <row r="495" ht="12" hidden="1" customHeight="1" x14ac:dyDescent="0.2"/>
    <row r="496" ht="12" hidden="1" customHeight="1" x14ac:dyDescent="0.2"/>
    <row r="497" ht="12" hidden="1" customHeight="1" x14ac:dyDescent="0.2"/>
    <row r="498" ht="12" hidden="1" customHeight="1" x14ac:dyDescent="0.2"/>
    <row r="499" ht="12" hidden="1" customHeight="1" x14ac:dyDescent="0.2"/>
    <row r="500" ht="12" hidden="1" customHeight="1" x14ac:dyDescent="0.2"/>
    <row r="501" ht="12" hidden="1" customHeight="1" x14ac:dyDescent="0.2"/>
    <row r="502" ht="12" hidden="1" customHeight="1" x14ac:dyDescent="0.2"/>
    <row r="503" ht="12" hidden="1" customHeight="1" x14ac:dyDescent="0.2"/>
    <row r="504" ht="12" hidden="1" customHeight="1" x14ac:dyDescent="0.2"/>
    <row r="505" ht="12" hidden="1" customHeight="1" x14ac:dyDescent="0.2"/>
    <row r="506" ht="12" hidden="1" customHeight="1" x14ac:dyDescent="0.2"/>
    <row r="507" ht="12" hidden="1" customHeight="1" x14ac:dyDescent="0.2"/>
    <row r="508" ht="12" hidden="1" customHeight="1" x14ac:dyDescent="0.2"/>
    <row r="509" ht="12" hidden="1" customHeight="1" x14ac:dyDescent="0.2"/>
    <row r="510" ht="12" hidden="1" customHeight="1" x14ac:dyDescent="0.2"/>
    <row r="511" ht="12" hidden="1" customHeight="1" x14ac:dyDescent="0.2"/>
    <row r="512" ht="12" hidden="1" customHeight="1" x14ac:dyDescent="0.2"/>
    <row r="513" ht="12" hidden="1" customHeight="1" x14ac:dyDescent="0.2"/>
    <row r="514" ht="12" hidden="1" customHeight="1" x14ac:dyDescent="0.2"/>
    <row r="515" ht="12" hidden="1" customHeight="1" x14ac:dyDescent="0.2"/>
    <row r="516" ht="12" hidden="1" customHeight="1" x14ac:dyDescent="0.2"/>
    <row r="517" ht="12" hidden="1" customHeight="1" x14ac:dyDescent="0.2"/>
    <row r="518" ht="12" hidden="1" customHeight="1" x14ac:dyDescent="0.2"/>
    <row r="519" ht="12" hidden="1" customHeight="1" x14ac:dyDescent="0.2"/>
    <row r="520" ht="12" hidden="1" customHeight="1" x14ac:dyDescent="0.2"/>
    <row r="521" ht="12" hidden="1" customHeight="1" x14ac:dyDescent="0.2"/>
    <row r="522" ht="12" hidden="1" customHeight="1" x14ac:dyDescent="0.2"/>
    <row r="523" ht="12" hidden="1" customHeight="1" x14ac:dyDescent="0.2"/>
    <row r="524" ht="12" hidden="1" customHeight="1" x14ac:dyDescent="0.2"/>
    <row r="525" ht="12" hidden="1" customHeight="1" x14ac:dyDescent="0.2"/>
    <row r="526" ht="12" hidden="1" customHeight="1" x14ac:dyDescent="0.2"/>
    <row r="527" ht="12" hidden="1" customHeight="1" x14ac:dyDescent="0.2"/>
    <row r="528" ht="12" hidden="1" customHeight="1" x14ac:dyDescent="0.2"/>
    <row r="529" ht="12" hidden="1" customHeight="1" x14ac:dyDescent="0.2"/>
    <row r="530" ht="12" hidden="1" customHeight="1" x14ac:dyDescent="0.2"/>
    <row r="531" ht="12" hidden="1" customHeight="1" x14ac:dyDescent="0.2"/>
    <row r="532" ht="12" hidden="1" customHeight="1" x14ac:dyDescent="0.2"/>
    <row r="533" ht="12" hidden="1" customHeight="1" x14ac:dyDescent="0.2"/>
    <row r="534" ht="12" hidden="1" customHeight="1" x14ac:dyDescent="0.2"/>
    <row r="535" ht="12" hidden="1" customHeight="1" x14ac:dyDescent="0.2"/>
    <row r="536" ht="12" hidden="1" customHeight="1" x14ac:dyDescent="0.2"/>
    <row r="537" ht="12" hidden="1" customHeight="1" x14ac:dyDescent="0.2"/>
    <row r="538" ht="12" hidden="1" customHeight="1" x14ac:dyDescent="0.2"/>
    <row r="539" ht="12" hidden="1" customHeight="1" x14ac:dyDescent="0.2"/>
    <row r="540" ht="12" hidden="1" customHeight="1" x14ac:dyDescent="0.2"/>
    <row r="541" ht="12" hidden="1" customHeight="1" x14ac:dyDescent="0.2"/>
    <row r="542" ht="12" hidden="1" customHeight="1" x14ac:dyDescent="0.2"/>
    <row r="543" ht="12" hidden="1" customHeight="1" x14ac:dyDescent="0.2"/>
    <row r="544" ht="12" hidden="1" customHeight="1" x14ac:dyDescent="0.2"/>
    <row r="545" ht="12" hidden="1" customHeight="1" x14ac:dyDescent="0.2"/>
    <row r="546" ht="12" hidden="1" customHeight="1" x14ac:dyDescent="0.2"/>
    <row r="547" ht="12" hidden="1" customHeight="1" x14ac:dyDescent="0.2"/>
    <row r="548" ht="12" hidden="1" customHeight="1" x14ac:dyDescent="0.2"/>
    <row r="549" ht="12" hidden="1" customHeight="1" x14ac:dyDescent="0.2"/>
    <row r="550" ht="12" hidden="1" customHeight="1" x14ac:dyDescent="0.2"/>
    <row r="551" ht="12" hidden="1" customHeight="1" x14ac:dyDescent="0.2"/>
    <row r="552" ht="12" hidden="1" customHeight="1" x14ac:dyDescent="0.2"/>
    <row r="553" ht="12" hidden="1" customHeight="1" x14ac:dyDescent="0.2"/>
    <row r="554" ht="12" hidden="1" customHeight="1" x14ac:dyDescent="0.2"/>
    <row r="555" ht="12" hidden="1" customHeight="1" x14ac:dyDescent="0.2"/>
    <row r="556" ht="12" hidden="1" customHeight="1" x14ac:dyDescent="0.2"/>
    <row r="557" ht="12" hidden="1" customHeight="1" x14ac:dyDescent="0.2"/>
    <row r="558" ht="12" hidden="1" customHeight="1" x14ac:dyDescent="0.2"/>
    <row r="559" ht="12" hidden="1" customHeight="1" x14ac:dyDescent="0.2"/>
    <row r="560" ht="12" hidden="1" customHeight="1" x14ac:dyDescent="0.2"/>
    <row r="561" ht="12" hidden="1" customHeight="1" x14ac:dyDescent="0.2"/>
    <row r="562" ht="12" hidden="1" customHeight="1" x14ac:dyDescent="0.2"/>
    <row r="563" ht="12" hidden="1" customHeight="1" x14ac:dyDescent="0.2"/>
    <row r="564" ht="12" hidden="1" customHeight="1" x14ac:dyDescent="0.2"/>
    <row r="565" ht="12" hidden="1" customHeight="1" x14ac:dyDescent="0.2"/>
    <row r="566" ht="12" hidden="1" customHeight="1" x14ac:dyDescent="0.2"/>
    <row r="567" ht="12" hidden="1" customHeight="1" x14ac:dyDescent="0.2"/>
    <row r="568" ht="12" hidden="1" customHeight="1" x14ac:dyDescent="0.2"/>
    <row r="569" ht="12" hidden="1" customHeight="1" x14ac:dyDescent="0.2"/>
    <row r="570" ht="12" hidden="1" customHeight="1" x14ac:dyDescent="0.2"/>
    <row r="571" ht="12" hidden="1" customHeight="1" x14ac:dyDescent="0.2"/>
    <row r="572" ht="12" hidden="1" customHeight="1" x14ac:dyDescent="0.2"/>
    <row r="573" ht="12" hidden="1" customHeight="1" x14ac:dyDescent="0.2"/>
    <row r="574" ht="12" hidden="1" customHeight="1" x14ac:dyDescent="0.2"/>
    <row r="575" ht="12" hidden="1" customHeight="1" x14ac:dyDescent="0.2"/>
    <row r="576" ht="12" hidden="1" customHeight="1" x14ac:dyDescent="0.2"/>
    <row r="577" ht="12" hidden="1" customHeight="1" x14ac:dyDescent="0.2"/>
    <row r="578" ht="12" hidden="1" customHeight="1" x14ac:dyDescent="0.2"/>
    <row r="579" ht="12" hidden="1" customHeight="1" x14ac:dyDescent="0.2"/>
    <row r="580" ht="12" hidden="1" customHeight="1" x14ac:dyDescent="0.2"/>
    <row r="581" ht="12" hidden="1" customHeight="1" x14ac:dyDescent="0.2"/>
    <row r="582" ht="12" hidden="1" customHeight="1" x14ac:dyDescent="0.2"/>
    <row r="583" ht="12" hidden="1" customHeight="1" x14ac:dyDescent="0.2"/>
    <row r="584" ht="12" hidden="1" customHeight="1" x14ac:dyDescent="0.2"/>
    <row r="585" ht="12" hidden="1" customHeight="1" x14ac:dyDescent="0.2"/>
    <row r="586" ht="12" hidden="1" customHeight="1" x14ac:dyDescent="0.2"/>
    <row r="587" ht="12" hidden="1" customHeight="1" x14ac:dyDescent="0.2"/>
    <row r="588" ht="12" hidden="1" customHeight="1" x14ac:dyDescent="0.2"/>
    <row r="589" ht="12" hidden="1" customHeight="1" x14ac:dyDescent="0.2"/>
    <row r="590" ht="12" hidden="1" customHeight="1" x14ac:dyDescent="0.2"/>
    <row r="591" ht="12" hidden="1" customHeight="1" x14ac:dyDescent="0.2"/>
    <row r="592" ht="12" hidden="1" customHeight="1" x14ac:dyDescent="0.2"/>
    <row r="593" ht="12" hidden="1" customHeight="1" x14ac:dyDescent="0.2"/>
    <row r="594" ht="12" hidden="1" customHeight="1" x14ac:dyDescent="0.2"/>
    <row r="595" ht="12" hidden="1" customHeight="1" x14ac:dyDescent="0.2"/>
    <row r="596" ht="12" hidden="1" customHeight="1" x14ac:dyDescent="0.2"/>
    <row r="597" ht="12" hidden="1" customHeight="1" x14ac:dyDescent="0.2"/>
    <row r="598" ht="12" hidden="1" customHeight="1" x14ac:dyDescent="0.2"/>
    <row r="599" ht="12" hidden="1" customHeight="1" x14ac:dyDescent="0.2"/>
    <row r="600" ht="12" hidden="1" customHeight="1" x14ac:dyDescent="0.2"/>
    <row r="601" ht="12" hidden="1" customHeight="1" x14ac:dyDescent="0.2"/>
    <row r="602" ht="12" hidden="1" customHeight="1" x14ac:dyDescent="0.2"/>
    <row r="603" ht="12" hidden="1" customHeight="1" x14ac:dyDescent="0.2"/>
    <row r="604" ht="12" hidden="1" customHeight="1" x14ac:dyDescent="0.2"/>
    <row r="605" ht="12" hidden="1" customHeight="1" x14ac:dyDescent="0.2"/>
    <row r="606" ht="12" hidden="1" customHeight="1" x14ac:dyDescent="0.2"/>
    <row r="607" ht="12" hidden="1" customHeight="1" x14ac:dyDescent="0.2"/>
    <row r="608" ht="12" hidden="1" customHeight="1" x14ac:dyDescent="0.2"/>
    <row r="609" ht="12" hidden="1" customHeight="1" x14ac:dyDescent="0.2"/>
    <row r="610" ht="12" hidden="1" customHeight="1" x14ac:dyDescent="0.2"/>
    <row r="611" ht="12" hidden="1" customHeight="1" x14ac:dyDescent="0.2"/>
    <row r="612" ht="12" hidden="1" customHeight="1" x14ac:dyDescent="0.2"/>
    <row r="613" ht="12" hidden="1" customHeight="1" x14ac:dyDescent="0.2"/>
    <row r="614" ht="12" hidden="1" customHeight="1" x14ac:dyDescent="0.2"/>
    <row r="615" ht="12" hidden="1" customHeight="1" x14ac:dyDescent="0.2"/>
    <row r="616" ht="12" hidden="1" customHeight="1" x14ac:dyDescent="0.2"/>
    <row r="617" ht="12" hidden="1" customHeight="1" x14ac:dyDescent="0.2"/>
    <row r="618" ht="12" hidden="1" customHeight="1" x14ac:dyDescent="0.2"/>
    <row r="619" ht="12" hidden="1" customHeight="1" x14ac:dyDescent="0.2"/>
    <row r="620" ht="12" hidden="1" customHeight="1" x14ac:dyDescent="0.2"/>
    <row r="621" ht="12" hidden="1" customHeight="1" x14ac:dyDescent="0.2"/>
    <row r="622" ht="12" hidden="1" customHeight="1" x14ac:dyDescent="0.2"/>
    <row r="623" ht="12" hidden="1" customHeight="1" x14ac:dyDescent="0.2"/>
    <row r="624" ht="12" hidden="1" customHeight="1" x14ac:dyDescent="0.2"/>
    <row r="625" ht="12" hidden="1" customHeight="1" x14ac:dyDescent="0.2"/>
    <row r="626" ht="12" hidden="1" customHeight="1" x14ac:dyDescent="0.2"/>
    <row r="627" ht="12" hidden="1" customHeight="1" x14ac:dyDescent="0.2"/>
    <row r="628" ht="12" hidden="1" customHeight="1" x14ac:dyDescent="0.2"/>
    <row r="629" ht="12" hidden="1" customHeight="1" x14ac:dyDescent="0.2"/>
    <row r="630" ht="12" hidden="1" customHeight="1" x14ac:dyDescent="0.2"/>
    <row r="631" ht="12" hidden="1" customHeight="1" x14ac:dyDescent="0.2"/>
    <row r="632" ht="12" hidden="1" customHeight="1" x14ac:dyDescent="0.2"/>
    <row r="633" ht="12" hidden="1" customHeight="1" x14ac:dyDescent="0.2"/>
    <row r="634" ht="12" hidden="1" customHeight="1" x14ac:dyDescent="0.2"/>
    <row r="635" ht="12" hidden="1" customHeight="1" x14ac:dyDescent="0.2"/>
    <row r="636" ht="12" hidden="1" customHeight="1" x14ac:dyDescent="0.2"/>
    <row r="637" ht="12" hidden="1" customHeight="1" x14ac:dyDescent="0.2"/>
    <row r="638" ht="12" hidden="1" customHeight="1" x14ac:dyDescent="0.2"/>
    <row r="639" ht="12" hidden="1" customHeight="1" x14ac:dyDescent="0.2"/>
    <row r="640" ht="12" hidden="1" customHeight="1" x14ac:dyDescent="0.2"/>
    <row r="641" ht="12" hidden="1" customHeight="1" x14ac:dyDescent="0.2"/>
    <row r="642" ht="12" hidden="1" customHeight="1" x14ac:dyDescent="0.2"/>
    <row r="643" ht="12" hidden="1" customHeight="1" x14ac:dyDescent="0.2"/>
    <row r="644" ht="12" hidden="1" customHeight="1" x14ac:dyDescent="0.2"/>
    <row r="645" ht="12" hidden="1" customHeight="1" x14ac:dyDescent="0.2"/>
    <row r="646" ht="12" hidden="1" customHeight="1" x14ac:dyDescent="0.2"/>
    <row r="647" ht="12" hidden="1" customHeight="1" x14ac:dyDescent="0.2"/>
    <row r="648" ht="12" hidden="1" customHeight="1" x14ac:dyDescent="0.2"/>
    <row r="649" ht="12" hidden="1" customHeight="1" x14ac:dyDescent="0.2"/>
    <row r="650" ht="12" hidden="1" customHeight="1" x14ac:dyDescent="0.2"/>
    <row r="651" ht="12" hidden="1" customHeight="1" x14ac:dyDescent="0.2"/>
    <row r="652" ht="12" hidden="1" customHeight="1" x14ac:dyDescent="0.2"/>
    <row r="653" ht="12" hidden="1" customHeight="1" x14ac:dyDescent="0.2"/>
    <row r="654" ht="12" hidden="1" customHeight="1" x14ac:dyDescent="0.2"/>
    <row r="655" ht="12" hidden="1" customHeight="1" x14ac:dyDescent="0.2"/>
    <row r="656" ht="12" hidden="1" customHeight="1" x14ac:dyDescent="0.2"/>
    <row r="657" ht="12" hidden="1" customHeight="1" x14ac:dyDescent="0.2"/>
    <row r="658" ht="12" hidden="1" customHeight="1" x14ac:dyDescent="0.2"/>
    <row r="659" ht="12" hidden="1" customHeight="1" x14ac:dyDescent="0.2"/>
    <row r="660" ht="12" hidden="1" customHeight="1" x14ac:dyDescent="0.2"/>
    <row r="661" ht="12" hidden="1" customHeight="1" x14ac:dyDescent="0.2"/>
    <row r="662" ht="12" hidden="1" customHeight="1" x14ac:dyDescent="0.2"/>
    <row r="663" ht="12" hidden="1" customHeight="1" x14ac:dyDescent="0.2"/>
    <row r="664" ht="12" hidden="1" customHeight="1" x14ac:dyDescent="0.2"/>
    <row r="665" ht="12" hidden="1" customHeight="1" x14ac:dyDescent="0.2"/>
    <row r="666" ht="12" hidden="1" customHeight="1" x14ac:dyDescent="0.2"/>
    <row r="667" ht="12" hidden="1" customHeight="1" x14ac:dyDescent="0.2"/>
    <row r="668" ht="12" hidden="1" customHeight="1" x14ac:dyDescent="0.2"/>
    <row r="669" ht="12" hidden="1" customHeight="1" x14ac:dyDescent="0.2"/>
    <row r="670" ht="12" hidden="1" customHeight="1" x14ac:dyDescent="0.2"/>
    <row r="671" ht="12" hidden="1" customHeight="1" x14ac:dyDescent="0.2"/>
    <row r="672" ht="12" hidden="1" customHeight="1" x14ac:dyDescent="0.2"/>
    <row r="673" ht="12" hidden="1" customHeight="1" x14ac:dyDescent="0.2"/>
    <row r="674" ht="12" hidden="1" customHeight="1" x14ac:dyDescent="0.2"/>
    <row r="675" ht="12" hidden="1" customHeight="1" x14ac:dyDescent="0.2"/>
    <row r="676" ht="12" hidden="1" customHeight="1" x14ac:dyDescent="0.2"/>
    <row r="677" ht="12" hidden="1" customHeight="1" x14ac:dyDescent="0.2"/>
    <row r="678" ht="12" hidden="1" customHeight="1" x14ac:dyDescent="0.2"/>
    <row r="679" ht="12" hidden="1" customHeight="1" x14ac:dyDescent="0.2"/>
    <row r="680" ht="12" hidden="1" customHeight="1" x14ac:dyDescent="0.2"/>
    <row r="681" ht="12" hidden="1" customHeight="1" x14ac:dyDescent="0.2"/>
    <row r="682" ht="12" hidden="1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</sheetData>
  <protectedRanges>
    <protectedRange algorithmName="SHA-512" hashValue="8XFHS6T1G8iRaxCta42dYVSgW4qCVDaAQZq/RgMAFOEe0HSh6wMWwkRc2zPGCIpPzeR2YxZaWisx6GEvkOulzg==" saltValue="j11RX0KBSrO6vfqdwPNzQw==" spinCount="100000" sqref="C89 C101" name="ADMIN"/>
    <protectedRange algorithmName="SHA-512" hashValue="8XFHS6T1G8iRaxCta42dYVSgW4qCVDaAQZq/RgMAFOEe0HSh6wMWwkRc2zPGCIpPzeR2YxZaWisx6GEvkOulzg==" saltValue="j11RX0KBSrO6vfqdwPNzQw==" spinCount="100000" sqref="H89 H101" name="ADMIN_17"/>
    <protectedRange algorithmName="SHA-512" hashValue="8XFHS6T1G8iRaxCta42dYVSgW4qCVDaAQZq/RgMAFOEe0HSh6wMWwkRc2zPGCIpPzeR2YxZaWisx6GEvkOulzg==" saltValue="j11RX0KBSrO6vfqdwPNzQw==" spinCount="100000" sqref="J89 J101" name="ADMIN_18"/>
  </protectedRanges>
  <mergeCells count="170">
    <mergeCell ref="H22:N22"/>
    <mergeCell ref="O22:U22"/>
    <mergeCell ref="B22:D26"/>
    <mergeCell ref="E22:G23"/>
    <mergeCell ref="H23:N23"/>
    <mergeCell ref="O23:U23"/>
    <mergeCell ref="E24:G24"/>
    <mergeCell ref="H24:U24"/>
    <mergeCell ref="E25:G25"/>
    <mergeCell ref="H25:U25"/>
    <mergeCell ref="E26:G26"/>
    <mergeCell ref="H26:U26"/>
    <mergeCell ref="H97:K98"/>
    <mergeCell ref="C100:G100"/>
    <mergeCell ref="H100:I100"/>
    <mergeCell ref="J100:K100"/>
    <mergeCell ref="H89:I89"/>
    <mergeCell ref="J89:K89"/>
    <mergeCell ref="R66:U66"/>
    <mergeCell ref="E68:K68"/>
    <mergeCell ref="L68:N68"/>
    <mergeCell ref="O68:Q68"/>
    <mergeCell ref="R68:U68"/>
    <mergeCell ref="D73:U73"/>
    <mergeCell ref="E74:K74"/>
    <mergeCell ref="L74:N74"/>
    <mergeCell ref="O74:Q74"/>
    <mergeCell ref="R74:U74"/>
    <mergeCell ref="E75:K75"/>
    <mergeCell ref="L75:N75"/>
    <mergeCell ref="O75:Q75"/>
    <mergeCell ref="R75:U75"/>
    <mergeCell ref="B69:U69"/>
    <mergeCell ref="B70:C77"/>
    <mergeCell ref="E70:U70"/>
    <mergeCell ref="E71:U71"/>
    <mergeCell ref="H101:I101"/>
    <mergeCell ref="J101:K101"/>
    <mergeCell ref="B102:G102"/>
    <mergeCell ref="H102:I102"/>
    <mergeCell ref="J102:K102"/>
    <mergeCell ref="E77:K77"/>
    <mergeCell ref="L77:N77"/>
    <mergeCell ref="O77:Q77"/>
    <mergeCell ref="R77:U77"/>
    <mergeCell ref="B81:U81"/>
    <mergeCell ref="B83:G84"/>
    <mergeCell ref="H83:K84"/>
    <mergeCell ref="B85:G86"/>
    <mergeCell ref="H85:K86"/>
    <mergeCell ref="H88:I88"/>
    <mergeCell ref="J88:K88"/>
    <mergeCell ref="B90:G90"/>
    <mergeCell ref="H90:I90"/>
    <mergeCell ref="J90:K90"/>
    <mergeCell ref="C88:G88"/>
    <mergeCell ref="B93:U93"/>
    <mergeCell ref="B95:G96"/>
    <mergeCell ref="H95:K96"/>
    <mergeCell ref="B97:G98"/>
    <mergeCell ref="E72:U72"/>
    <mergeCell ref="L58:N58"/>
    <mergeCell ref="O58:Q58"/>
    <mergeCell ref="R58:U58"/>
    <mergeCell ref="B60:U60"/>
    <mergeCell ref="B61:C68"/>
    <mergeCell ref="E61:U61"/>
    <mergeCell ref="E62:U62"/>
    <mergeCell ref="E63:U63"/>
    <mergeCell ref="D64:U64"/>
    <mergeCell ref="E65:K65"/>
    <mergeCell ref="L65:N65"/>
    <mergeCell ref="O65:Q65"/>
    <mergeCell ref="R65:U65"/>
    <mergeCell ref="E66:K66"/>
    <mergeCell ref="L66:N66"/>
    <mergeCell ref="O66:Q66"/>
    <mergeCell ref="B41:U41"/>
    <mergeCell ref="H35:N35"/>
    <mergeCell ref="O35:U35"/>
    <mergeCell ref="B51:C58"/>
    <mergeCell ref="E51:U51"/>
    <mergeCell ref="E52:U52"/>
    <mergeCell ref="R55:U55"/>
    <mergeCell ref="E56:K56"/>
    <mergeCell ref="L56:N56"/>
    <mergeCell ref="O56:Q56"/>
    <mergeCell ref="R56:U56"/>
    <mergeCell ref="B50:U50"/>
    <mergeCell ref="E58:K58"/>
    <mergeCell ref="E53:U53"/>
    <mergeCell ref="D54:U54"/>
    <mergeCell ref="E55:K55"/>
    <mergeCell ref="L55:N55"/>
    <mergeCell ref="O55:Q55"/>
    <mergeCell ref="H37:N37"/>
    <mergeCell ref="O37:U37"/>
    <mergeCell ref="R49:U49"/>
    <mergeCell ref="B42:C49"/>
    <mergeCell ref="E42:U42"/>
    <mergeCell ref="R46:U46"/>
    <mergeCell ref="H33:N33"/>
    <mergeCell ref="O33:U33"/>
    <mergeCell ref="B29:B31"/>
    <mergeCell ref="C29:G31"/>
    <mergeCell ref="H29:U29"/>
    <mergeCell ref="B35:G35"/>
    <mergeCell ref="B37:G37"/>
    <mergeCell ref="B39:U39"/>
    <mergeCell ref="B40:U40"/>
    <mergeCell ref="B13:D13"/>
    <mergeCell ref="E13:U13"/>
    <mergeCell ref="B14:D14"/>
    <mergeCell ref="E14:U14"/>
    <mergeCell ref="B15:D15"/>
    <mergeCell ref="E15:U15"/>
    <mergeCell ref="B16:D16"/>
    <mergeCell ref="E16:U16"/>
    <mergeCell ref="B18:D18"/>
    <mergeCell ref="E18:U18"/>
    <mergeCell ref="B17:D17"/>
    <mergeCell ref="E17:U17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B10:D10"/>
    <mergeCell ref="E10:U10"/>
    <mergeCell ref="B20:D20"/>
    <mergeCell ref="E20:U20"/>
    <mergeCell ref="B32:G32"/>
    <mergeCell ref="B19:D19"/>
    <mergeCell ref="E19:U19"/>
    <mergeCell ref="B28:U28"/>
    <mergeCell ref="B34:G34"/>
    <mergeCell ref="B33:G33"/>
    <mergeCell ref="B21:D21"/>
    <mergeCell ref="E21:U21"/>
    <mergeCell ref="H30:N30"/>
    <mergeCell ref="O30:U30"/>
    <mergeCell ref="H31:J31"/>
    <mergeCell ref="K31:N31"/>
    <mergeCell ref="O31:Q31"/>
    <mergeCell ref="R31:U31"/>
    <mergeCell ref="H32:J32"/>
    <mergeCell ref="K32:N32"/>
    <mergeCell ref="O32:Q32"/>
    <mergeCell ref="H34:J34"/>
    <mergeCell ref="K34:N34"/>
    <mergeCell ref="O34:Q34"/>
    <mergeCell ref="R34:U34"/>
    <mergeCell ref="R32:U32"/>
    <mergeCell ref="E47:K47"/>
    <mergeCell ref="L47:N47"/>
    <mergeCell ref="O47:Q47"/>
    <mergeCell ref="R47:U47"/>
    <mergeCell ref="E49:K49"/>
    <mergeCell ref="L49:N49"/>
    <mergeCell ref="O49:Q49"/>
    <mergeCell ref="E43:U43"/>
    <mergeCell ref="E44:U44"/>
    <mergeCell ref="D45:U45"/>
    <mergeCell ref="E46:K46"/>
    <mergeCell ref="L46:N46"/>
    <mergeCell ref="O46:Q46"/>
  </mergeCells>
  <conditionalFormatting sqref="E11">
    <cfRule type="expression" priority="28" stopIfTrue="1">
      <formula>#REF!=""</formula>
    </cfRule>
    <cfRule type="expression" dxfId="103" priority="29" stopIfTrue="1">
      <formula>E11&lt;&gt;""</formula>
    </cfRule>
    <cfRule type="expression" dxfId="102" priority="30" stopIfTrue="1">
      <formula>#REF!&lt;&gt;""</formula>
    </cfRule>
  </conditionalFormatting>
  <conditionalFormatting sqref="E13 E19">
    <cfRule type="expression" priority="25" stopIfTrue="1">
      <formula>#REF!=""</formula>
    </cfRule>
    <cfRule type="expression" dxfId="101" priority="26" stopIfTrue="1">
      <formula>E13&lt;&gt;""</formula>
    </cfRule>
    <cfRule type="expression" dxfId="100" priority="27" stopIfTrue="1">
      <formula>#REF!&lt;&gt;""</formula>
    </cfRule>
  </conditionalFormatting>
  <conditionalFormatting sqref="E15">
    <cfRule type="expression" priority="13" stopIfTrue="1">
      <formula>#REF!=""</formula>
    </cfRule>
    <cfRule type="expression" dxfId="99" priority="14" stopIfTrue="1">
      <formula>E15&lt;&gt;""</formula>
    </cfRule>
    <cfRule type="expression" dxfId="98" priority="15" stopIfTrue="1">
      <formula>#REF!&lt;&gt;""</formula>
    </cfRule>
  </conditionalFormatting>
  <conditionalFormatting sqref="E17">
    <cfRule type="expression" priority="10" stopIfTrue="1">
      <formula>#REF!=""</formula>
    </cfRule>
    <cfRule type="expression" dxfId="97" priority="11" stopIfTrue="1">
      <formula>E17&lt;&gt;""</formula>
    </cfRule>
    <cfRule type="expression" dxfId="96" priority="12" stopIfTrue="1">
      <formula>#REF!&lt;&gt;""</formula>
    </cfRule>
  </conditionalFormatting>
  <conditionalFormatting sqref="E21">
    <cfRule type="expression" priority="7" stopIfTrue="1">
      <formula>#REF!=""</formula>
    </cfRule>
    <cfRule type="expression" dxfId="95" priority="8" stopIfTrue="1">
      <formula>E21&lt;&gt;""</formula>
    </cfRule>
    <cfRule type="expression" dxfId="94" priority="9" stopIfTrue="1">
      <formula>#REF!&lt;&gt;""</formula>
    </cfRule>
  </conditionalFormatting>
  <dataValidations disablePrompts="1" count="1">
    <dataValidation type="list" allowBlank="1" showInputMessage="1" showErrorMessage="1" sqref="D982812:D982838 D917276:D917302 D851740:D851766 D786204:D786230 D720668:D720694 D655132:D655158 D589596:D589622 D524060:D524086 D458524:D458550 D392988:D393014 D327452:D327478 D261916:D261942 D196380:D196406 D130844:D130870 D65308:D65334" xr:uid="{00000000-0002-0000-0D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&amp;L&amp;"-,Regular"&amp;7&amp;K01+042 010.2.2.001.02 R3&amp;C&amp;"Calibri,Regular"&amp;7 &amp;K01+04213/03/2019&amp;R&amp;"Calibri,Regular"&amp;7&amp;K01+042Página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9122FEC-DBDF-4FAB-B536-30C05526B148}">
            <xm:f>'O1'!C31=""</xm:f>
            <x14:dxf/>
          </x14:cfRule>
          <x14:cfRule type="expression" priority="2" stopIfTrue="1" id="{8575A5DB-BDE6-4489-A483-DC13A156064A}">
            <xm:f>'O1'!P31&lt;&gt;""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3" stopIfTrue="1" id="{12870FBA-8D2C-4681-A17E-448C8401213B}">
            <xm:f>'O1'!C31&lt;&gt;""</xm:f>
            <x14:dxf>
              <fill>
                <patternFill patternType="solid">
                  <bgColor indexed="13"/>
                </patternFill>
              </fill>
            </x14:dxf>
          </x14:cfRule>
          <xm:sqref>O30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499984740745262"/>
  </sheetPr>
  <dimension ref="A1:WWM239"/>
  <sheetViews>
    <sheetView showGridLines="0" showRuler="0" zoomScale="130" zoomScaleNormal="130" zoomScaleSheetLayoutView="100" zoomScalePageLayoutView="130" workbookViewId="0">
      <selection activeCell="B7" sqref="B7:B8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593" t="s">
        <v>99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</row>
    <row r="7" spans="2:21" s="15" customFormat="1" ht="11.25" customHeight="1" x14ac:dyDescent="0.2">
      <c r="B7" s="610" t="s">
        <v>40</v>
      </c>
      <c r="C7" s="612" t="s">
        <v>104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4"/>
    </row>
    <row r="8" spans="2:21" s="16" customFormat="1" ht="11.25" customHeight="1" x14ac:dyDescent="0.2">
      <c r="B8" s="611"/>
      <c r="C8" s="615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288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289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78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290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253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81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253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44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44" s="16" customFormat="1" ht="30" customHeight="1" x14ac:dyDescent="0.2">
      <c r="B18" s="526" t="s">
        <v>75</v>
      </c>
      <c r="C18" s="527"/>
      <c r="D18" s="528"/>
      <c r="E18" s="530" t="s">
        <v>84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44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44" s="16" customFormat="1" ht="52.5" customHeight="1" x14ac:dyDescent="0.2">
      <c r="B20" s="526" t="s">
        <v>77</v>
      </c>
      <c r="C20" s="527"/>
      <c r="D20" s="528"/>
      <c r="E20" s="532" t="s">
        <v>255</v>
      </c>
      <c r="F20" s="530" t="s">
        <v>86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44" s="16" customFormat="1" ht="30" customHeight="1" x14ac:dyDescent="0.2">
      <c r="B21" s="400" t="s">
        <v>281</v>
      </c>
      <c r="C21" s="401"/>
      <c r="D21" s="402"/>
      <c r="E21" s="531" t="s">
        <v>308</v>
      </c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</row>
    <row r="22" spans="2:44" s="16" customFormat="1" ht="39" customHeight="1" x14ac:dyDescent="0.2">
      <c r="B22" s="637" t="s">
        <v>398</v>
      </c>
      <c r="C22" s="638"/>
      <c r="D22" s="639"/>
      <c r="E22" s="637" t="s">
        <v>524</v>
      </c>
      <c r="F22" s="638"/>
      <c r="G22" s="639"/>
      <c r="H22" s="634" t="s">
        <v>518</v>
      </c>
      <c r="I22" s="635"/>
      <c r="J22" s="635"/>
      <c r="K22" s="635"/>
      <c r="L22" s="635"/>
      <c r="M22" s="635"/>
      <c r="N22" s="635"/>
      <c r="O22" s="635" t="s">
        <v>528</v>
      </c>
      <c r="P22" s="635"/>
      <c r="Q22" s="635"/>
      <c r="R22" s="635"/>
      <c r="S22" s="635"/>
      <c r="T22" s="635"/>
      <c r="U22" s="636"/>
    </row>
    <row r="23" spans="2:44" s="16" customFormat="1" ht="90.75" customHeight="1" x14ac:dyDescent="0.2">
      <c r="B23" s="640"/>
      <c r="C23" s="641"/>
      <c r="D23" s="642"/>
      <c r="E23" s="643"/>
      <c r="F23" s="644"/>
      <c r="G23" s="645"/>
      <c r="H23" s="646" t="s">
        <v>415</v>
      </c>
      <c r="I23" s="647"/>
      <c r="J23" s="647"/>
      <c r="K23" s="647"/>
      <c r="L23" s="647"/>
      <c r="M23" s="647"/>
      <c r="N23" s="647"/>
      <c r="O23" s="648" t="s">
        <v>532</v>
      </c>
      <c r="P23" s="647"/>
      <c r="Q23" s="647"/>
      <c r="R23" s="647"/>
      <c r="S23" s="647"/>
      <c r="T23" s="647"/>
      <c r="U23" s="649"/>
    </row>
    <row r="24" spans="2:44" s="16" customFormat="1" ht="16.5" customHeight="1" x14ac:dyDescent="0.2">
      <c r="B24" s="640"/>
      <c r="C24" s="641"/>
      <c r="D24" s="642"/>
      <c r="E24" s="526" t="s">
        <v>400</v>
      </c>
      <c r="F24" s="527"/>
      <c r="G24" s="528"/>
      <c r="H24" s="632" t="s">
        <v>412</v>
      </c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3"/>
    </row>
    <row r="25" spans="2:44" s="16" customFormat="1" ht="16.5" customHeight="1" x14ac:dyDescent="0.2">
      <c r="B25" s="640"/>
      <c r="C25" s="641"/>
      <c r="D25" s="642"/>
      <c r="E25" s="526" t="s">
        <v>401</v>
      </c>
      <c r="F25" s="527"/>
      <c r="G25" s="528"/>
      <c r="H25" s="632" t="s">
        <v>442</v>
      </c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3"/>
    </row>
    <row r="26" spans="2:44" s="16" customFormat="1" ht="16.5" customHeight="1" x14ac:dyDescent="0.2">
      <c r="B26" s="643"/>
      <c r="C26" s="644"/>
      <c r="D26" s="645"/>
      <c r="E26" s="526" t="s">
        <v>402</v>
      </c>
      <c r="F26" s="527"/>
      <c r="G26" s="528"/>
      <c r="H26" s="632" t="s">
        <v>403</v>
      </c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3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2:44" x14ac:dyDescent="0.2"/>
    <row r="28" spans="2:44" s="15" customFormat="1" ht="20.25" customHeight="1" x14ac:dyDescent="0.2">
      <c r="B28" s="593" t="s">
        <v>177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</row>
    <row r="29" spans="2:44" ht="12" customHeight="1" x14ac:dyDescent="0.2">
      <c r="B29" s="597" t="str">
        <f>B7</f>
        <v>S4</v>
      </c>
      <c r="C29" s="599" t="str">
        <f>E10</f>
        <v>Número de pessoas que participaram de eventos de gestão em governança cooperativista</v>
      </c>
      <c r="D29" s="599"/>
      <c r="E29" s="599"/>
      <c r="F29" s="599"/>
      <c r="G29" s="599"/>
      <c r="H29" s="600" t="s">
        <v>66</v>
      </c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</row>
    <row r="30" spans="2:44" ht="12" customHeight="1" x14ac:dyDescent="0.2">
      <c r="B30" s="598"/>
      <c r="C30" s="599"/>
      <c r="D30" s="599"/>
      <c r="E30" s="599"/>
      <c r="F30" s="599"/>
      <c r="G30" s="599"/>
      <c r="H30" s="601">
        <v>2018</v>
      </c>
      <c r="I30" s="602"/>
      <c r="J30" s="602"/>
      <c r="K30" s="602"/>
      <c r="L30" s="602"/>
      <c r="M30" s="602"/>
      <c r="N30" s="603"/>
      <c r="O30" s="601">
        <v>2019</v>
      </c>
      <c r="P30" s="602"/>
      <c r="Q30" s="602"/>
      <c r="R30" s="602"/>
      <c r="S30" s="602"/>
      <c r="T30" s="602"/>
      <c r="U30" s="603"/>
    </row>
    <row r="31" spans="2:44" ht="12" customHeight="1" x14ac:dyDescent="0.2">
      <c r="B31" s="598"/>
      <c r="C31" s="599"/>
      <c r="D31" s="599"/>
      <c r="E31" s="599"/>
      <c r="F31" s="599"/>
      <c r="G31" s="599"/>
      <c r="H31" s="604" t="s">
        <v>88</v>
      </c>
      <c r="I31" s="605"/>
      <c r="J31" s="606"/>
      <c r="K31" s="607" t="s">
        <v>89</v>
      </c>
      <c r="L31" s="608"/>
      <c r="M31" s="608"/>
      <c r="N31" s="609"/>
      <c r="O31" s="604" t="s">
        <v>88</v>
      </c>
      <c r="P31" s="605"/>
      <c r="Q31" s="606"/>
      <c r="R31" s="607" t="s">
        <v>89</v>
      </c>
      <c r="S31" s="608"/>
      <c r="T31" s="608"/>
      <c r="U31" s="609"/>
    </row>
    <row r="32" spans="2:44" ht="22.5" customHeight="1" x14ac:dyDescent="0.2">
      <c r="B32" s="385" t="s">
        <v>162</v>
      </c>
      <c r="C32" s="386"/>
      <c r="D32" s="386"/>
      <c r="E32" s="386"/>
      <c r="F32" s="386"/>
      <c r="G32" s="387"/>
      <c r="H32" s="569">
        <v>0</v>
      </c>
      <c r="I32" s="569"/>
      <c r="J32" s="570"/>
      <c r="K32" s="571">
        <v>100</v>
      </c>
      <c r="L32" s="569"/>
      <c r="M32" s="569"/>
      <c r="N32" s="570"/>
      <c r="O32" s="569">
        <v>0</v>
      </c>
      <c r="P32" s="569"/>
      <c r="Q32" s="570"/>
      <c r="R32" s="571">
        <v>20</v>
      </c>
      <c r="S32" s="569"/>
      <c r="T32" s="569"/>
      <c r="U32" s="570"/>
    </row>
    <row r="33" spans="2:21" x14ac:dyDescent="0.2">
      <c r="B33" s="379" t="s">
        <v>90</v>
      </c>
      <c r="C33" s="380"/>
      <c r="D33" s="380"/>
      <c r="E33" s="380"/>
      <c r="F33" s="380"/>
      <c r="G33" s="381"/>
      <c r="H33" s="572">
        <f>SUM(H32:N32)</f>
        <v>100</v>
      </c>
      <c r="I33" s="573"/>
      <c r="J33" s="573"/>
      <c r="K33" s="573"/>
      <c r="L33" s="573"/>
      <c r="M33" s="573"/>
      <c r="N33" s="573"/>
      <c r="O33" s="573">
        <f>SUM(O32:U32)</f>
        <v>20</v>
      </c>
      <c r="P33" s="573"/>
      <c r="Q33" s="573"/>
      <c r="R33" s="573"/>
      <c r="S33" s="573"/>
      <c r="T33" s="573"/>
      <c r="U33" s="574"/>
    </row>
    <row r="34" spans="2:21" ht="22.5" customHeight="1" x14ac:dyDescent="0.2">
      <c r="B34" s="382" t="s">
        <v>161</v>
      </c>
      <c r="C34" s="383"/>
      <c r="D34" s="383"/>
      <c r="E34" s="383"/>
      <c r="F34" s="383"/>
      <c r="G34" s="384"/>
      <c r="H34" s="569">
        <v>84</v>
      </c>
      <c r="I34" s="569"/>
      <c r="J34" s="570"/>
      <c r="K34" s="571">
        <v>77</v>
      </c>
      <c r="L34" s="569"/>
      <c r="M34" s="569"/>
      <c r="N34" s="570"/>
      <c r="O34" s="569">
        <v>0</v>
      </c>
      <c r="P34" s="569"/>
      <c r="Q34" s="570"/>
      <c r="R34" s="571">
        <v>0</v>
      </c>
      <c r="S34" s="569"/>
      <c r="T34" s="569"/>
      <c r="U34" s="570"/>
    </row>
    <row r="35" spans="2:21" x14ac:dyDescent="0.2">
      <c r="B35" s="379" t="s">
        <v>90</v>
      </c>
      <c r="C35" s="380"/>
      <c r="D35" s="380"/>
      <c r="E35" s="380"/>
      <c r="F35" s="380"/>
      <c r="G35" s="381"/>
      <c r="H35" s="572">
        <f>SUM(H34:N34)</f>
        <v>161</v>
      </c>
      <c r="I35" s="573"/>
      <c r="J35" s="573"/>
      <c r="K35" s="573"/>
      <c r="L35" s="573"/>
      <c r="M35" s="573"/>
      <c r="N35" s="573"/>
      <c r="O35" s="573">
        <f>SUM(O34:U34)</f>
        <v>0</v>
      </c>
      <c r="P35" s="573"/>
      <c r="Q35" s="573"/>
      <c r="R35" s="573"/>
      <c r="S35" s="573"/>
      <c r="T35" s="573"/>
      <c r="U35" s="574"/>
    </row>
    <row r="36" spans="2:21" s="42" customFormat="1" ht="3.75" customHeight="1" x14ac:dyDescent="0.2">
      <c r="B36" s="43"/>
      <c r="C36" s="43"/>
      <c r="D36" s="43"/>
      <c r="E36" s="43"/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ht="16.5" customHeight="1" x14ac:dyDescent="0.2">
      <c r="B37" s="405" t="s">
        <v>163</v>
      </c>
      <c r="C37" s="405"/>
      <c r="D37" s="405"/>
      <c r="E37" s="405"/>
      <c r="F37" s="405"/>
      <c r="G37" s="405"/>
      <c r="H37" s="449">
        <f>IF(H35=0,"",H35/H33)</f>
        <v>1.61</v>
      </c>
      <c r="I37" s="450"/>
      <c r="J37" s="450" t="str">
        <f>IF(J35=0,"",J35/J33)</f>
        <v/>
      </c>
      <c r="K37" s="450"/>
      <c r="L37" s="450" t="str">
        <f>IF(L35=0,"",L35/L33)</f>
        <v/>
      </c>
      <c r="M37" s="450"/>
      <c r="N37" s="451" t="str">
        <f>IF(N35=0,"",N35/N33)</f>
        <v/>
      </c>
      <c r="O37" s="449"/>
      <c r="P37" s="450" t="str">
        <f>IF(P35=0,"",P35/P33)</f>
        <v/>
      </c>
      <c r="Q37" s="450"/>
      <c r="R37" s="450" t="str">
        <f>IF(R35=0,"",R35/R33)</f>
        <v/>
      </c>
      <c r="S37" s="450"/>
      <c r="T37" s="450" t="str">
        <f>IF(T35=0,"",T35/T33)</f>
        <v/>
      </c>
      <c r="U37" s="451"/>
    </row>
    <row r="38" spans="2:21" ht="12" customHeight="1" x14ac:dyDescent="0.2">
      <c r="U38" s="85"/>
    </row>
    <row r="39" spans="2:21" s="15" customFormat="1" ht="20.25" customHeight="1" x14ac:dyDescent="0.2">
      <c r="B39" s="593" t="s">
        <v>176</v>
      </c>
      <c r="C39" s="593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</row>
    <row r="40" spans="2:21" s="52" customFormat="1" ht="12.75" x14ac:dyDescent="0.2">
      <c r="B40" s="363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</row>
    <row r="41" spans="2:21" ht="18.75" customHeight="1" x14ac:dyDescent="0.2">
      <c r="B41" s="627">
        <v>2018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</row>
    <row r="42" spans="2:21" ht="14.25" hidden="1" customHeight="1" outlineLevel="1" x14ac:dyDescent="0.2">
      <c r="B42" s="618" t="s">
        <v>260</v>
      </c>
      <c r="C42" s="619"/>
      <c r="D42" s="59" t="s">
        <v>179</v>
      </c>
      <c r="E42" s="624">
        <f>H32</f>
        <v>0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6"/>
    </row>
    <row r="43" spans="2:21" s="15" customFormat="1" ht="14.25" hidden="1" customHeight="1" outlineLevel="1" x14ac:dyDescent="0.2">
      <c r="B43" s="620"/>
      <c r="C43" s="621"/>
      <c r="D43" s="60" t="s">
        <v>180</v>
      </c>
      <c r="E43" s="624">
        <f>H34</f>
        <v>84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6"/>
    </row>
    <row r="44" spans="2:21" hidden="1" outlineLevel="1" x14ac:dyDescent="0.2">
      <c r="B44" s="620"/>
      <c r="C44" s="621"/>
      <c r="D44" s="60" t="s">
        <v>181</v>
      </c>
      <c r="E44" s="415" t="s">
        <v>368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6"/>
    </row>
    <row r="45" spans="2:21" hidden="1" outlineLevel="1" x14ac:dyDescent="0.2">
      <c r="B45" s="620"/>
      <c r="C45" s="621"/>
      <c r="D45" s="595" t="s">
        <v>182</v>
      </c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6"/>
    </row>
    <row r="46" spans="2:21" ht="12" hidden="1" customHeight="1" outlineLevel="1" x14ac:dyDescent="0.2">
      <c r="B46" s="620"/>
      <c r="C46" s="621"/>
      <c r="D46" s="55" t="s">
        <v>183</v>
      </c>
      <c r="E46" s="421" t="s">
        <v>184</v>
      </c>
      <c r="F46" s="421"/>
      <c r="G46" s="421"/>
      <c r="H46" s="421"/>
      <c r="I46" s="421"/>
      <c r="J46" s="421"/>
      <c r="K46" s="421"/>
      <c r="L46" s="421" t="s">
        <v>0</v>
      </c>
      <c r="M46" s="421"/>
      <c r="N46" s="421"/>
      <c r="O46" s="421" t="s">
        <v>185</v>
      </c>
      <c r="P46" s="421"/>
      <c r="Q46" s="421"/>
      <c r="R46" s="421" t="s">
        <v>186</v>
      </c>
      <c r="S46" s="421"/>
      <c r="T46" s="421"/>
      <c r="U46" s="421"/>
    </row>
    <row r="47" spans="2:21" hidden="1" outlineLevel="1" x14ac:dyDescent="0.2">
      <c r="B47" s="620"/>
      <c r="C47" s="621"/>
      <c r="D47" s="56"/>
      <c r="E47" s="406"/>
      <c r="F47" s="407"/>
      <c r="G47" s="407"/>
      <c r="H47" s="407"/>
      <c r="I47" s="407"/>
      <c r="J47" s="407"/>
      <c r="K47" s="408"/>
      <c r="L47" s="406"/>
      <c r="M47" s="407"/>
      <c r="N47" s="408"/>
      <c r="O47" s="406"/>
      <c r="P47" s="407"/>
      <c r="Q47" s="408"/>
      <c r="R47" s="406"/>
      <c r="S47" s="407"/>
      <c r="T47" s="407"/>
      <c r="U47" s="408"/>
    </row>
    <row r="48" spans="2:21" hidden="1" outlineLevel="1" x14ac:dyDescent="0.2">
      <c r="B48" s="620"/>
      <c r="C48" s="621"/>
      <c r="D48" s="56"/>
      <c r="E48" s="57"/>
      <c r="F48" s="51"/>
      <c r="G48" s="51"/>
      <c r="H48" s="51"/>
      <c r="I48" s="51"/>
      <c r="J48" s="51"/>
      <c r="K48" s="58"/>
      <c r="L48" s="57"/>
      <c r="M48" s="51"/>
      <c r="N48" s="58"/>
      <c r="O48" s="57"/>
      <c r="P48" s="51"/>
      <c r="Q48" s="58"/>
      <c r="R48" s="57"/>
      <c r="S48" s="51"/>
      <c r="T48" s="51"/>
      <c r="U48" s="58"/>
    </row>
    <row r="49" spans="2:21" s="15" customFormat="1" ht="11.25" hidden="1" outlineLevel="1" x14ac:dyDescent="0.2">
      <c r="B49" s="622"/>
      <c r="C49" s="623"/>
      <c r="D49" s="56"/>
      <c r="E49" s="406"/>
      <c r="F49" s="407"/>
      <c r="G49" s="407"/>
      <c r="H49" s="407"/>
      <c r="I49" s="407"/>
      <c r="J49" s="407"/>
      <c r="K49" s="408"/>
      <c r="L49" s="406"/>
      <c r="M49" s="407"/>
      <c r="N49" s="408"/>
      <c r="O49" s="406"/>
      <c r="P49" s="407"/>
      <c r="Q49" s="408"/>
      <c r="R49" s="406"/>
      <c r="S49" s="407"/>
      <c r="T49" s="407"/>
      <c r="U49" s="408"/>
    </row>
    <row r="50" spans="2:21" s="52" customFormat="1" ht="3.75" hidden="1" customHeight="1" outlineLevel="1" x14ac:dyDescent="0.2"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</row>
    <row r="51" spans="2:21" ht="14.25" hidden="1" customHeight="1" outlineLevel="1" x14ac:dyDescent="0.2">
      <c r="B51" s="618" t="s">
        <v>261</v>
      </c>
      <c r="C51" s="619"/>
      <c r="D51" s="59" t="s">
        <v>179</v>
      </c>
      <c r="E51" s="624">
        <f>K32</f>
        <v>100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</row>
    <row r="52" spans="2:21" s="15" customFormat="1" ht="14.25" hidden="1" customHeight="1" outlineLevel="1" x14ac:dyDescent="0.2">
      <c r="B52" s="620"/>
      <c r="C52" s="621"/>
      <c r="D52" s="60" t="s">
        <v>180</v>
      </c>
      <c r="E52" s="624">
        <f>K34</f>
        <v>77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6"/>
    </row>
    <row r="53" spans="2:21" hidden="1" outlineLevel="1" x14ac:dyDescent="0.2">
      <c r="B53" s="620"/>
      <c r="C53" s="621"/>
      <c r="D53" s="60" t="s">
        <v>181</v>
      </c>
      <c r="E53" s="415" t="s">
        <v>377</v>
      </c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6"/>
    </row>
    <row r="54" spans="2:21" hidden="1" outlineLevel="1" x14ac:dyDescent="0.2">
      <c r="B54" s="620"/>
      <c r="C54" s="621"/>
      <c r="D54" s="595" t="s">
        <v>182</v>
      </c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6"/>
    </row>
    <row r="55" spans="2:21" ht="12" hidden="1" customHeight="1" outlineLevel="1" x14ac:dyDescent="0.2">
      <c r="B55" s="620"/>
      <c r="C55" s="621"/>
      <c r="D55" s="55" t="s">
        <v>183</v>
      </c>
      <c r="E55" s="421" t="s">
        <v>184</v>
      </c>
      <c r="F55" s="421"/>
      <c r="G55" s="421"/>
      <c r="H55" s="421"/>
      <c r="I55" s="421"/>
      <c r="J55" s="421"/>
      <c r="K55" s="421"/>
      <c r="L55" s="421" t="s">
        <v>0</v>
      </c>
      <c r="M55" s="421"/>
      <c r="N55" s="421"/>
      <c r="O55" s="421" t="s">
        <v>185</v>
      </c>
      <c r="P55" s="421"/>
      <c r="Q55" s="421"/>
      <c r="R55" s="421" t="s">
        <v>186</v>
      </c>
      <c r="S55" s="421"/>
      <c r="T55" s="421"/>
      <c r="U55" s="421"/>
    </row>
    <row r="56" spans="2:21" hidden="1" outlineLevel="1" x14ac:dyDescent="0.2">
      <c r="B56" s="620"/>
      <c r="C56" s="621"/>
      <c r="D56" s="56"/>
      <c r="E56" s="406"/>
      <c r="F56" s="407"/>
      <c r="G56" s="407"/>
      <c r="H56" s="407"/>
      <c r="I56" s="407"/>
      <c r="J56" s="407"/>
      <c r="K56" s="408"/>
      <c r="L56" s="406"/>
      <c r="M56" s="407"/>
      <c r="N56" s="408"/>
      <c r="O56" s="406"/>
      <c r="P56" s="407"/>
      <c r="Q56" s="408"/>
      <c r="R56" s="406"/>
      <c r="S56" s="407"/>
      <c r="T56" s="407"/>
      <c r="U56" s="408"/>
    </row>
    <row r="57" spans="2:21" hidden="1" outlineLevel="1" x14ac:dyDescent="0.2">
      <c r="B57" s="620"/>
      <c r="C57" s="621"/>
      <c r="D57" s="56"/>
      <c r="E57" s="57"/>
      <c r="F57" s="51"/>
      <c r="G57" s="51"/>
      <c r="H57" s="51"/>
      <c r="I57" s="51"/>
      <c r="J57" s="51"/>
      <c r="K57" s="58"/>
      <c r="L57" s="57"/>
      <c r="M57" s="51"/>
      <c r="N57" s="58"/>
      <c r="O57" s="57"/>
      <c r="P57" s="51"/>
      <c r="Q57" s="58"/>
      <c r="R57" s="57"/>
      <c r="S57" s="51"/>
      <c r="T57" s="51"/>
      <c r="U57" s="58"/>
    </row>
    <row r="58" spans="2:21" s="15" customFormat="1" ht="11.25" hidden="1" outlineLevel="1" x14ac:dyDescent="0.2">
      <c r="B58" s="622"/>
      <c r="C58" s="623"/>
      <c r="D58" s="56"/>
      <c r="E58" s="406"/>
      <c r="F58" s="407"/>
      <c r="G58" s="407"/>
      <c r="H58" s="407"/>
      <c r="I58" s="407"/>
      <c r="J58" s="407"/>
      <c r="K58" s="408"/>
      <c r="L58" s="406"/>
      <c r="M58" s="407"/>
      <c r="N58" s="408"/>
      <c r="O58" s="406"/>
      <c r="P58" s="407"/>
      <c r="Q58" s="408"/>
      <c r="R58" s="406"/>
      <c r="S58" s="407"/>
      <c r="T58" s="407"/>
      <c r="U58" s="408"/>
    </row>
    <row r="59" spans="2:21" collapsed="1" x14ac:dyDescent="0.2"/>
    <row r="60" spans="2:21" ht="18.75" customHeight="1" x14ac:dyDescent="0.2">
      <c r="B60" s="627">
        <v>2019</v>
      </c>
      <c r="C60" s="627"/>
      <c r="D60" s="627"/>
      <c r="E60" s="627"/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627"/>
      <c r="U60" s="627"/>
    </row>
    <row r="61" spans="2:21" outlineLevel="1" x14ac:dyDescent="0.2">
      <c r="B61" s="618" t="s">
        <v>260</v>
      </c>
      <c r="C61" s="619"/>
      <c r="D61" s="59" t="s">
        <v>179</v>
      </c>
      <c r="E61" s="624">
        <f>O32</f>
        <v>0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</row>
    <row r="62" spans="2:21" outlineLevel="1" x14ac:dyDescent="0.2">
      <c r="B62" s="620"/>
      <c r="C62" s="621"/>
      <c r="D62" s="60" t="s">
        <v>180</v>
      </c>
      <c r="E62" s="624">
        <f>O34</f>
        <v>0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</row>
    <row r="63" spans="2:21" outlineLevel="1" x14ac:dyDescent="0.2">
      <c r="B63" s="620"/>
      <c r="C63" s="621"/>
      <c r="D63" s="60" t="s">
        <v>181</v>
      </c>
      <c r="E63" s="415" t="s">
        <v>460</v>
      </c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6"/>
    </row>
    <row r="64" spans="2:21" outlineLevel="1" x14ac:dyDescent="0.2">
      <c r="B64" s="620"/>
      <c r="C64" s="621"/>
      <c r="D64" s="595" t="s">
        <v>182</v>
      </c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6"/>
    </row>
    <row r="65" spans="2:21" outlineLevel="1" x14ac:dyDescent="0.2">
      <c r="B65" s="620"/>
      <c r="C65" s="621"/>
      <c r="D65" s="55" t="s">
        <v>183</v>
      </c>
      <c r="E65" s="421" t="s">
        <v>184</v>
      </c>
      <c r="F65" s="421"/>
      <c r="G65" s="421"/>
      <c r="H65" s="421"/>
      <c r="I65" s="421"/>
      <c r="J65" s="421"/>
      <c r="K65" s="421"/>
      <c r="L65" s="421" t="s">
        <v>0</v>
      </c>
      <c r="M65" s="421"/>
      <c r="N65" s="421"/>
      <c r="O65" s="421" t="s">
        <v>185</v>
      </c>
      <c r="P65" s="421"/>
      <c r="Q65" s="421"/>
      <c r="R65" s="421" t="s">
        <v>186</v>
      </c>
      <c r="S65" s="421"/>
      <c r="T65" s="421"/>
      <c r="U65" s="421"/>
    </row>
    <row r="66" spans="2:21" outlineLevel="1" x14ac:dyDescent="0.2">
      <c r="B66" s="620"/>
      <c r="C66" s="621"/>
      <c r="D66" s="56"/>
      <c r="E66" s="406"/>
      <c r="F66" s="407"/>
      <c r="G66" s="407"/>
      <c r="H66" s="407"/>
      <c r="I66" s="407"/>
      <c r="J66" s="407"/>
      <c r="K66" s="408"/>
      <c r="L66" s="406"/>
      <c r="M66" s="407"/>
      <c r="N66" s="408"/>
      <c r="O66" s="406"/>
      <c r="P66" s="407"/>
      <c r="Q66" s="408"/>
      <c r="R66" s="406"/>
      <c r="S66" s="407"/>
      <c r="T66" s="407"/>
      <c r="U66" s="408"/>
    </row>
    <row r="67" spans="2:21" outlineLevel="1" x14ac:dyDescent="0.2">
      <c r="B67" s="620"/>
      <c r="C67" s="621"/>
      <c r="D67" s="56"/>
      <c r="E67" s="57"/>
      <c r="F67" s="51"/>
      <c r="G67" s="51"/>
      <c r="H67" s="51"/>
      <c r="I67" s="51"/>
      <c r="J67" s="51"/>
      <c r="K67" s="58"/>
      <c r="L67" s="57"/>
      <c r="M67" s="51"/>
      <c r="N67" s="58"/>
      <c r="O67" s="57"/>
      <c r="P67" s="51"/>
      <c r="Q67" s="58"/>
      <c r="R67" s="57"/>
      <c r="S67" s="51"/>
      <c r="T67" s="51"/>
      <c r="U67" s="58"/>
    </row>
    <row r="68" spans="2:21" outlineLevel="1" x14ac:dyDescent="0.2">
      <c r="B68" s="622"/>
      <c r="C68" s="623"/>
      <c r="D68" s="56"/>
      <c r="E68" s="406"/>
      <c r="F68" s="407"/>
      <c r="G68" s="407"/>
      <c r="H68" s="407"/>
      <c r="I68" s="407"/>
      <c r="J68" s="407"/>
      <c r="K68" s="408"/>
      <c r="L68" s="406"/>
      <c r="M68" s="407"/>
      <c r="N68" s="408"/>
      <c r="O68" s="406"/>
      <c r="P68" s="407"/>
      <c r="Q68" s="408"/>
      <c r="R68" s="406"/>
      <c r="S68" s="407"/>
      <c r="T68" s="407"/>
      <c r="U68" s="408"/>
    </row>
    <row r="69" spans="2:21" s="52" customFormat="1" ht="3.75" customHeight="1" outlineLevel="1" x14ac:dyDescent="0.2"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</row>
    <row r="70" spans="2:21" outlineLevel="1" x14ac:dyDescent="0.2">
      <c r="B70" s="618" t="s">
        <v>261</v>
      </c>
      <c r="C70" s="619"/>
      <c r="D70" s="59" t="s">
        <v>179</v>
      </c>
      <c r="E70" s="624">
        <f>R32</f>
        <v>20</v>
      </c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</row>
    <row r="71" spans="2:21" outlineLevel="1" x14ac:dyDescent="0.2">
      <c r="B71" s="620"/>
      <c r="C71" s="621"/>
      <c r="D71" s="60" t="s">
        <v>180</v>
      </c>
      <c r="E71" s="624">
        <f>R34</f>
        <v>0</v>
      </c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</row>
    <row r="72" spans="2:21" outlineLevel="1" x14ac:dyDescent="0.2">
      <c r="B72" s="620"/>
      <c r="C72" s="621"/>
      <c r="D72" s="60" t="s">
        <v>181</v>
      </c>
      <c r="E72" s="415" t="s">
        <v>533</v>
      </c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6"/>
    </row>
    <row r="73" spans="2:21" outlineLevel="1" x14ac:dyDescent="0.2">
      <c r="B73" s="620"/>
      <c r="C73" s="621"/>
      <c r="D73" s="595" t="s">
        <v>182</v>
      </c>
      <c r="E73" s="595"/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6"/>
    </row>
    <row r="74" spans="2:21" outlineLevel="1" x14ac:dyDescent="0.2">
      <c r="B74" s="620"/>
      <c r="C74" s="621"/>
      <c r="D74" s="55" t="s">
        <v>183</v>
      </c>
      <c r="E74" s="421" t="s">
        <v>184</v>
      </c>
      <c r="F74" s="421"/>
      <c r="G74" s="421"/>
      <c r="H74" s="421"/>
      <c r="I74" s="421"/>
      <c r="J74" s="421"/>
      <c r="K74" s="421"/>
      <c r="L74" s="421" t="s">
        <v>0</v>
      </c>
      <c r="M74" s="421"/>
      <c r="N74" s="421"/>
      <c r="O74" s="421" t="s">
        <v>185</v>
      </c>
      <c r="P74" s="421"/>
      <c r="Q74" s="421"/>
      <c r="R74" s="421" t="s">
        <v>186</v>
      </c>
      <c r="S74" s="421"/>
      <c r="T74" s="421"/>
      <c r="U74" s="421"/>
    </row>
    <row r="75" spans="2:21" outlineLevel="1" x14ac:dyDescent="0.2">
      <c r="B75" s="620"/>
      <c r="C75" s="621"/>
      <c r="D75" s="195">
        <v>1</v>
      </c>
      <c r="E75" s="443" t="s">
        <v>477</v>
      </c>
      <c r="F75" s="415"/>
      <c r="G75" s="415"/>
      <c r="H75" s="415"/>
      <c r="I75" s="415"/>
      <c r="J75" s="415"/>
      <c r="K75" s="416"/>
      <c r="L75" s="444" t="s">
        <v>478</v>
      </c>
      <c r="M75" s="445"/>
      <c r="N75" s="446"/>
      <c r="O75" s="447">
        <v>43889</v>
      </c>
      <c r="P75" s="445"/>
      <c r="Q75" s="446"/>
      <c r="R75" s="444" t="s">
        <v>439</v>
      </c>
      <c r="S75" s="445"/>
      <c r="T75" s="445"/>
      <c r="U75" s="446"/>
    </row>
    <row r="76" spans="2:21" outlineLevel="1" x14ac:dyDescent="0.2">
      <c r="B76" s="620"/>
      <c r="C76" s="621"/>
      <c r="D76" s="56"/>
      <c r="E76" s="57"/>
      <c r="F76" s="51"/>
      <c r="G76" s="51"/>
      <c r="H76" s="51"/>
      <c r="I76" s="51"/>
      <c r="J76" s="51"/>
      <c r="K76" s="58"/>
      <c r="L76" s="57"/>
      <c r="M76" s="51"/>
      <c r="N76" s="58"/>
      <c r="O76" s="57"/>
      <c r="P76" s="51"/>
      <c r="Q76" s="58"/>
      <c r="R76" s="57"/>
      <c r="S76" s="51"/>
      <c r="T76" s="51"/>
      <c r="U76" s="58"/>
    </row>
    <row r="77" spans="2:21" outlineLevel="1" x14ac:dyDescent="0.2">
      <c r="B77" s="622"/>
      <c r="C77" s="623"/>
      <c r="D77" s="56"/>
      <c r="E77" s="406"/>
      <c r="F77" s="407"/>
      <c r="G77" s="407"/>
      <c r="H77" s="407"/>
      <c r="I77" s="407"/>
      <c r="J77" s="407"/>
      <c r="K77" s="408"/>
      <c r="L77" s="406"/>
      <c r="M77" s="407"/>
      <c r="N77" s="408"/>
      <c r="O77" s="406"/>
      <c r="P77" s="407"/>
      <c r="Q77" s="408"/>
      <c r="R77" s="406"/>
      <c r="S77" s="407"/>
      <c r="T77" s="407"/>
      <c r="U77" s="408"/>
    </row>
    <row r="78" spans="2:21" x14ac:dyDescent="0.2"/>
    <row r="79" spans="2:21" ht="12" customHeight="1" x14ac:dyDescent="0.2"/>
    <row r="80" spans="2:21" ht="12" customHeight="1" x14ac:dyDescent="0.2"/>
    <row r="81" spans="2:21" s="15" customFormat="1" ht="20.25" customHeight="1" x14ac:dyDescent="0.2">
      <c r="B81" s="448" t="s">
        <v>313</v>
      </c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</row>
    <row r="82" spans="2:21" ht="12" hidden="1" customHeight="1" outlineLevel="1" x14ac:dyDescent="0.2">
      <c r="I82" s="12"/>
    </row>
    <row r="83" spans="2:21" ht="12" hidden="1" customHeight="1" outlineLevel="1" x14ac:dyDescent="0.2">
      <c r="B83" s="575" t="s">
        <v>118</v>
      </c>
      <c r="C83" s="576"/>
      <c r="D83" s="576"/>
      <c r="E83" s="576"/>
      <c r="F83" s="576"/>
      <c r="G83" s="577"/>
      <c r="H83" s="581" t="s">
        <v>198</v>
      </c>
      <c r="I83" s="582"/>
      <c r="J83" s="582"/>
      <c r="K83" s="583"/>
    </row>
    <row r="84" spans="2:21" ht="12" hidden="1" customHeight="1" outlineLevel="1" x14ac:dyDescent="0.2">
      <c r="B84" s="578"/>
      <c r="C84" s="579"/>
      <c r="D84" s="579"/>
      <c r="E84" s="579"/>
      <c r="F84" s="579"/>
      <c r="G84" s="580"/>
      <c r="H84" s="584"/>
      <c r="I84" s="585"/>
      <c r="J84" s="585"/>
      <c r="K84" s="586"/>
    </row>
    <row r="85" spans="2:21" ht="12" hidden="1" customHeight="1" outlineLevel="1" x14ac:dyDescent="0.2">
      <c r="B85" s="503" t="s">
        <v>365</v>
      </c>
      <c r="C85" s="504"/>
      <c r="D85" s="504"/>
      <c r="E85" s="504"/>
      <c r="F85" s="504"/>
      <c r="G85" s="505"/>
      <c r="H85" s="587">
        <f>SUM(H90:K90)</f>
        <v>161</v>
      </c>
      <c r="I85" s="588"/>
      <c r="J85" s="588"/>
      <c r="K85" s="589"/>
    </row>
    <row r="86" spans="2:21" ht="12" hidden="1" customHeight="1" outlineLevel="1" x14ac:dyDescent="0.2">
      <c r="B86" s="506"/>
      <c r="C86" s="507"/>
      <c r="D86" s="507"/>
      <c r="E86" s="507"/>
      <c r="F86" s="507"/>
      <c r="G86" s="508"/>
      <c r="H86" s="512"/>
      <c r="I86" s="513"/>
      <c r="J86" s="513"/>
      <c r="K86" s="514"/>
    </row>
    <row r="87" spans="2:21" ht="12" hidden="1" customHeight="1" outlineLevel="1" x14ac:dyDescent="0.2">
      <c r="E87" s="130"/>
    </row>
    <row r="88" spans="2:21" ht="27.75" hidden="1" customHeight="1" outlineLevel="1" x14ac:dyDescent="0.2">
      <c r="B88" s="69" t="s">
        <v>119</v>
      </c>
      <c r="C88" s="590" t="s">
        <v>366</v>
      </c>
      <c r="D88" s="591"/>
      <c r="E88" s="591"/>
      <c r="F88" s="591"/>
      <c r="G88" s="592"/>
      <c r="H88" s="274" t="s">
        <v>260</v>
      </c>
      <c r="I88" s="275"/>
      <c r="J88" s="274" t="s">
        <v>261</v>
      </c>
      <c r="K88" s="275"/>
    </row>
    <row r="89" spans="2:21" ht="12" hidden="1" customHeight="1" outlineLevel="1" x14ac:dyDescent="0.2">
      <c r="B89" s="139">
        <v>1</v>
      </c>
      <c r="C89" s="71" t="s">
        <v>172</v>
      </c>
      <c r="D89" s="71"/>
      <c r="E89" s="71"/>
      <c r="F89" s="71"/>
      <c r="G89" s="71"/>
      <c r="H89" s="629">
        <v>84</v>
      </c>
      <c r="I89" s="629"/>
      <c r="J89" s="629">
        <v>77</v>
      </c>
      <c r="K89" s="629"/>
    </row>
    <row r="90" spans="2:21" ht="12" hidden="1" customHeight="1" outlineLevel="1" x14ac:dyDescent="0.2">
      <c r="B90" s="628" t="s">
        <v>168</v>
      </c>
      <c r="C90" s="628"/>
      <c r="D90" s="628"/>
      <c r="E90" s="628"/>
      <c r="F90" s="628"/>
      <c r="G90" s="628"/>
      <c r="H90" s="630">
        <f>SUM(H89:I89)</f>
        <v>84</v>
      </c>
      <c r="I90" s="630"/>
      <c r="J90" s="630">
        <f>SUM(J89:K89)</f>
        <v>77</v>
      </c>
      <c r="K90" s="630"/>
    </row>
    <row r="91" spans="2:21" ht="12" customHeight="1" collapsed="1" x14ac:dyDescent="0.2"/>
    <row r="92" spans="2:21" s="15" customFormat="1" ht="20.25" customHeight="1" x14ac:dyDescent="0.2">
      <c r="B92" s="448" t="s">
        <v>314</v>
      </c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</row>
    <row r="93" spans="2:21" ht="12" hidden="1" customHeight="1" outlineLevel="1" x14ac:dyDescent="0.2">
      <c r="E93" s="147"/>
      <c r="I93" s="12"/>
    </row>
    <row r="94" spans="2:21" ht="12" hidden="1" customHeight="1" outlineLevel="1" x14ac:dyDescent="0.2">
      <c r="B94" s="575" t="s">
        <v>118</v>
      </c>
      <c r="C94" s="576"/>
      <c r="D94" s="576"/>
      <c r="E94" s="576"/>
      <c r="F94" s="576"/>
      <c r="G94" s="577"/>
      <c r="H94" s="581" t="s">
        <v>198</v>
      </c>
      <c r="I94" s="582"/>
      <c r="J94" s="582"/>
      <c r="K94" s="583"/>
    </row>
    <row r="95" spans="2:21" ht="12" hidden="1" customHeight="1" outlineLevel="1" x14ac:dyDescent="0.2">
      <c r="B95" s="578"/>
      <c r="C95" s="579"/>
      <c r="D95" s="579"/>
      <c r="E95" s="579"/>
      <c r="F95" s="579"/>
      <c r="G95" s="580"/>
      <c r="H95" s="584"/>
      <c r="I95" s="585"/>
      <c r="J95" s="585"/>
      <c r="K95" s="586"/>
    </row>
    <row r="96" spans="2:21" ht="12" hidden="1" customHeight="1" outlineLevel="1" x14ac:dyDescent="0.2">
      <c r="B96" s="503" t="s">
        <v>373</v>
      </c>
      <c r="C96" s="504"/>
      <c r="D96" s="504"/>
      <c r="E96" s="504"/>
      <c r="F96" s="504"/>
      <c r="G96" s="505"/>
      <c r="H96" s="587">
        <f>SUM(H101:K101)</f>
        <v>0</v>
      </c>
      <c r="I96" s="588"/>
      <c r="J96" s="588"/>
      <c r="K96" s="589"/>
    </row>
    <row r="97" spans="2:11" ht="12" hidden="1" customHeight="1" outlineLevel="1" x14ac:dyDescent="0.2">
      <c r="B97" s="506"/>
      <c r="C97" s="507"/>
      <c r="D97" s="507"/>
      <c r="E97" s="507"/>
      <c r="F97" s="507"/>
      <c r="G97" s="508"/>
      <c r="H97" s="512"/>
      <c r="I97" s="513"/>
      <c r="J97" s="513"/>
      <c r="K97" s="514"/>
    </row>
    <row r="98" spans="2:11" ht="12" hidden="1" customHeight="1" outlineLevel="1" x14ac:dyDescent="0.2">
      <c r="E98" s="147"/>
    </row>
    <row r="99" spans="2:11" ht="27.75" hidden="1" customHeight="1" outlineLevel="1" x14ac:dyDescent="0.2">
      <c r="B99" s="69" t="s">
        <v>119</v>
      </c>
      <c r="C99" s="590" t="s">
        <v>366</v>
      </c>
      <c r="D99" s="591"/>
      <c r="E99" s="591"/>
      <c r="F99" s="591"/>
      <c r="G99" s="592"/>
      <c r="H99" s="274" t="s">
        <v>260</v>
      </c>
      <c r="I99" s="275"/>
      <c r="J99" s="274" t="s">
        <v>261</v>
      </c>
      <c r="K99" s="275"/>
    </row>
    <row r="100" spans="2:11" ht="12" hidden="1" customHeight="1" outlineLevel="1" x14ac:dyDescent="0.2">
      <c r="B100" s="148">
        <v>1</v>
      </c>
      <c r="C100" s="71" t="s">
        <v>172</v>
      </c>
      <c r="D100" s="71"/>
      <c r="E100" s="71"/>
      <c r="F100" s="71"/>
      <c r="G100" s="71"/>
      <c r="H100" s="629"/>
      <c r="I100" s="629"/>
      <c r="J100" s="629"/>
      <c r="K100" s="629"/>
    </row>
    <row r="101" spans="2:11" ht="12" hidden="1" customHeight="1" outlineLevel="1" x14ac:dyDescent="0.2">
      <c r="B101" s="628" t="s">
        <v>168</v>
      </c>
      <c r="C101" s="628"/>
      <c r="D101" s="628"/>
      <c r="E101" s="628"/>
      <c r="F101" s="628"/>
      <c r="G101" s="628"/>
      <c r="H101" s="630">
        <f>SUM(H100:I100)</f>
        <v>0</v>
      </c>
      <c r="I101" s="630"/>
      <c r="J101" s="630">
        <f>SUM(J100:K100)</f>
        <v>0</v>
      </c>
      <c r="K101" s="630"/>
    </row>
    <row r="102" spans="2:11" ht="12" customHeight="1" collapsed="1" x14ac:dyDescent="0.2">
      <c r="E102" s="147"/>
    </row>
    <row r="103" spans="2:11" x14ac:dyDescent="0.2"/>
    <row r="104" spans="2:11" hidden="1" x14ac:dyDescent="0.2"/>
    <row r="105" spans="2:11" hidden="1" x14ac:dyDescent="0.2"/>
    <row r="106" spans="2:11" hidden="1" x14ac:dyDescent="0.2"/>
    <row r="107" spans="2:11" ht="12" hidden="1" customHeight="1" x14ac:dyDescent="0.2"/>
    <row r="108" spans="2:11" ht="12" hidden="1" customHeight="1" x14ac:dyDescent="0.2"/>
    <row r="109" spans="2:11" ht="12" hidden="1" customHeight="1" x14ac:dyDescent="0.2"/>
    <row r="110" spans="2:11" ht="12" hidden="1" customHeight="1" x14ac:dyDescent="0.2"/>
    <row r="111" spans="2:11" ht="12" hidden="1" customHeight="1" x14ac:dyDescent="0.2"/>
    <row r="112" spans="2:11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customHeight="1" x14ac:dyDescent="0.2"/>
    <row r="120" ht="12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</sheetData>
  <protectedRanges>
    <protectedRange algorithmName="SHA-512" hashValue="8XFHS6T1G8iRaxCta42dYVSgW4qCVDaAQZq/RgMAFOEe0HSh6wMWwkRc2zPGCIpPzeR2YxZaWisx6GEvkOulzg==" saltValue="j11RX0KBSrO6vfqdwPNzQw==" spinCount="100000" sqref="C89 C100" name="ADMIN"/>
    <protectedRange algorithmName="SHA-512" hashValue="8XFHS6T1G8iRaxCta42dYVSgW4qCVDaAQZq/RgMAFOEe0HSh6wMWwkRc2zPGCIpPzeR2YxZaWisx6GEvkOulzg==" saltValue="j11RX0KBSrO6vfqdwPNzQw==" spinCount="100000" sqref="H89 H100" name="ADMIN_17"/>
    <protectedRange algorithmName="SHA-512" hashValue="8XFHS6T1G8iRaxCta42dYVSgW4qCVDaAQZq/RgMAFOEe0HSh6wMWwkRc2zPGCIpPzeR2YxZaWisx6GEvkOulzg==" saltValue="j11RX0KBSrO6vfqdwPNzQw==" spinCount="100000" sqref="J89 J100" name="ADMIN_18"/>
  </protectedRanges>
  <mergeCells count="170">
    <mergeCell ref="H22:N22"/>
    <mergeCell ref="O22:U22"/>
    <mergeCell ref="B22:D26"/>
    <mergeCell ref="E22:G23"/>
    <mergeCell ref="H23:N23"/>
    <mergeCell ref="O23:U23"/>
    <mergeCell ref="B101:G101"/>
    <mergeCell ref="H101:I101"/>
    <mergeCell ref="J101:K101"/>
    <mergeCell ref="B92:U92"/>
    <mergeCell ref="B94:G95"/>
    <mergeCell ref="H94:K95"/>
    <mergeCell ref="B96:G97"/>
    <mergeCell ref="H96:K97"/>
    <mergeCell ref="C99:G99"/>
    <mergeCell ref="H99:I99"/>
    <mergeCell ref="J99:K99"/>
    <mergeCell ref="H100:I100"/>
    <mergeCell ref="J100:K100"/>
    <mergeCell ref="E24:G24"/>
    <mergeCell ref="H24:U24"/>
    <mergeCell ref="E25:G25"/>
    <mergeCell ref="H25:U25"/>
    <mergeCell ref="E26:G26"/>
    <mergeCell ref="H26:U26"/>
    <mergeCell ref="H90:I90"/>
    <mergeCell ref="J90:K90"/>
    <mergeCell ref="B81:U81"/>
    <mergeCell ref="B83:G84"/>
    <mergeCell ref="H83:K84"/>
    <mergeCell ref="B85:G86"/>
    <mergeCell ref="H85:K86"/>
    <mergeCell ref="H88:I88"/>
    <mergeCell ref="J88:K88"/>
    <mergeCell ref="H89:I89"/>
    <mergeCell ref="J89:K89"/>
    <mergeCell ref="C88:G88"/>
    <mergeCell ref="B90:G90"/>
    <mergeCell ref="L77:N77"/>
    <mergeCell ref="O77:Q77"/>
    <mergeCell ref="R77:U77"/>
    <mergeCell ref="B69:U69"/>
    <mergeCell ref="B70:C77"/>
    <mergeCell ref="E70:U70"/>
    <mergeCell ref="E71:U71"/>
    <mergeCell ref="E72:U72"/>
    <mergeCell ref="D73:U73"/>
    <mergeCell ref="E74:K74"/>
    <mergeCell ref="L74:N74"/>
    <mergeCell ref="O74:Q74"/>
    <mergeCell ref="R74:U74"/>
    <mergeCell ref="E75:K75"/>
    <mergeCell ref="L75:N75"/>
    <mergeCell ref="O75:Q75"/>
    <mergeCell ref="R75:U75"/>
    <mergeCell ref="E77:K77"/>
    <mergeCell ref="R65:U65"/>
    <mergeCell ref="E66:K66"/>
    <mergeCell ref="L66:N66"/>
    <mergeCell ref="O66:Q66"/>
    <mergeCell ref="R66:U66"/>
    <mergeCell ref="E68:K68"/>
    <mergeCell ref="L68:N68"/>
    <mergeCell ref="O68:Q68"/>
    <mergeCell ref="B60:U60"/>
    <mergeCell ref="R68:U68"/>
    <mergeCell ref="B61:C68"/>
    <mergeCell ref="E61:U61"/>
    <mergeCell ref="E62:U62"/>
    <mergeCell ref="E63:U63"/>
    <mergeCell ref="D64:U64"/>
    <mergeCell ref="E65:K65"/>
    <mergeCell ref="L65:N65"/>
    <mergeCell ref="O65:Q65"/>
    <mergeCell ref="B50:U50"/>
    <mergeCell ref="B51:C58"/>
    <mergeCell ref="E51:U51"/>
    <mergeCell ref="E52:U52"/>
    <mergeCell ref="E53:U53"/>
    <mergeCell ref="D54:U54"/>
    <mergeCell ref="E55:K55"/>
    <mergeCell ref="L55:N55"/>
    <mergeCell ref="O55:Q55"/>
    <mergeCell ref="R55:U55"/>
    <mergeCell ref="E56:K56"/>
    <mergeCell ref="L56:N56"/>
    <mergeCell ref="O56:Q56"/>
    <mergeCell ref="R56:U56"/>
    <mergeCell ref="E58:K58"/>
    <mergeCell ref="L58:N58"/>
    <mergeCell ref="O58:Q58"/>
    <mergeCell ref="R58:U58"/>
    <mergeCell ref="B28:U28"/>
    <mergeCell ref="B41:U41"/>
    <mergeCell ref="B42:C49"/>
    <mergeCell ref="E42:U42"/>
    <mergeCell ref="E43:U43"/>
    <mergeCell ref="E44:U44"/>
    <mergeCell ref="D45:U45"/>
    <mergeCell ref="E46:K46"/>
    <mergeCell ref="L46:N46"/>
    <mergeCell ref="O46:Q46"/>
    <mergeCell ref="R46:U46"/>
    <mergeCell ref="E47:K47"/>
    <mergeCell ref="L47:N47"/>
    <mergeCell ref="O47:Q47"/>
    <mergeCell ref="R47:U47"/>
    <mergeCell ref="E49:K49"/>
    <mergeCell ref="L49:N49"/>
    <mergeCell ref="O49:Q49"/>
    <mergeCell ref="R49:U49"/>
    <mergeCell ref="B35:G35"/>
    <mergeCell ref="B39:U39"/>
    <mergeCell ref="B40:U40"/>
    <mergeCell ref="B32:G32"/>
    <mergeCell ref="B33:G33"/>
    <mergeCell ref="E21:U21"/>
    <mergeCell ref="H37:N37"/>
    <mergeCell ref="O37:U37"/>
    <mergeCell ref="B13:D13"/>
    <mergeCell ref="E13:U13"/>
    <mergeCell ref="B14:D14"/>
    <mergeCell ref="E14:U14"/>
    <mergeCell ref="B15:D15"/>
    <mergeCell ref="E15:U15"/>
    <mergeCell ref="B16:D16"/>
    <mergeCell ref="E16:U16"/>
    <mergeCell ref="B17:D17"/>
    <mergeCell ref="E17:U17"/>
    <mergeCell ref="B21:D21"/>
    <mergeCell ref="B18:D18"/>
    <mergeCell ref="E18:U18"/>
    <mergeCell ref="B19:D19"/>
    <mergeCell ref="E19:U19"/>
    <mergeCell ref="B20:D20"/>
    <mergeCell ref="E20:U20"/>
    <mergeCell ref="B29:B31"/>
    <mergeCell ref="C29:G31"/>
    <mergeCell ref="H29:U29"/>
    <mergeCell ref="B34:G34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B10:D10"/>
    <mergeCell ref="E10:U10"/>
    <mergeCell ref="H30:N30"/>
    <mergeCell ref="O30:U30"/>
    <mergeCell ref="H31:J31"/>
    <mergeCell ref="K31:N31"/>
    <mergeCell ref="B37:G37"/>
    <mergeCell ref="H35:N35"/>
    <mergeCell ref="O35:U35"/>
    <mergeCell ref="O31:Q31"/>
    <mergeCell ref="R31:U31"/>
    <mergeCell ref="H32:J32"/>
    <mergeCell ref="K32:N32"/>
    <mergeCell ref="O32:Q32"/>
    <mergeCell ref="R32:U32"/>
    <mergeCell ref="H33:N33"/>
    <mergeCell ref="O33:U33"/>
    <mergeCell ref="H34:J34"/>
    <mergeCell ref="K34:N34"/>
    <mergeCell ref="O34:Q34"/>
    <mergeCell ref="R34:U34"/>
  </mergeCells>
  <conditionalFormatting sqref="E11">
    <cfRule type="expression" priority="28" stopIfTrue="1">
      <formula>#REF!=""</formula>
    </cfRule>
    <cfRule type="expression" dxfId="91" priority="29" stopIfTrue="1">
      <formula>E11&lt;&gt;""</formula>
    </cfRule>
    <cfRule type="expression" dxfId="90" priority="30" stopIfTrue="1">
      <formula>#REF!&lt;&gt;""</formula>
    </cfRule>
  </conditionalFormatting>
  <conditionalFormatting sqref="E13 E19">
    <cfRule type="expression" priority="25" stopIfTrue="1">
      <formula>#REF!=""</formula>
    </cfRule>
    <cfRule type="expression" dxfId="89" priority="26" stopIfTrue="1">
      <formula>E13&lt;&gt;""</formula>
    </cfRule>
    <cfRule type="expression" dxfId="88" priority="27" stopIfTrue="1">
      <formula>#REF!&lt;&gt;""</formula>
    </cfRule>
  </conditionalFormatting>
  <conditionalFormatting sqref="E15">
    <cfRule type="expression" priority="13" stopIfTrue="1">
      <formula>#REF!=""</formula>
    </cfRule>
    <cfRule type="expression" dxfId="87" priority="14" stopIfTrue="1">
      <formula>E15&lt;&gt;""</formula>
    </cfRule>
    <cfRule type="expression" dxfId="86" priority="15" stopIfTrue="1">
      <formula>#REF!&lt;&gt;""</formula>
    </cfRule>
  </conditionalFormatting>
  <conditionalFormatting sqref="E17">
    <cfRule type="expression" priority="10" stopIfTrue="1">
      <formula>#REF!=""</formula>
    </cfRule>
    <cfRule type="expression" dxfId="85" priority="11" stopIfTrue="1">
      <formula>E17&lt;&gt;""</formula>
    </cfRule>
    <cfRule type="expression" dxfId="84" priority="12" stopIfTrue="1">
      <formula>#REF!&lt;&gt;""</formula>
    </cfRule>
  </conditionalFormatting>
  <conditionalFormatting sqref="E21">
    <cfRule type="expression" priority="7" stopIfTrue="1">
      <formula>#REF!=""</formula>
    </cfRule>
    <cfRule type="expression" dxfId="83" priority="8" stopIfTrue="1">
      <formula>E21&lt;&gt;""</formula>
    </cfRule>
    <cfRule type="expression" dxfId="82" priority="9" stopIfTrue="1">
      <formula>#REF!&lt;&gt;""</formula>
    </cfRule>
  </conditionalFormatting>
  <dataValidations disablePrompts="1" count="1">
    <dataValidation type="list" allowBlank="1" showInputMessage="1" showErrorMessage="1" sqref="D983040:D983066 D917504:D917530 D851968:D851994 D786432:D786458 D720896:D720922 D655360:D655386 D589824:D589850 D524288:D524314 D458752:D458778 D393216:D393242 D327680:D327706 D262144:D262170 D196608:D196634 D131072:D131098 D65536:D65562" xr:uid="{00000000-0002-0000-0E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&amp;L&amp;"-,Regular"&amp;7&amp;K01+043 010.2.2.001.02 R3&amp;C&amp;"Calibri,Regular"&amp;7 &amp;K01+04313/03/2019&amp;R&amp;"Calibri,Regular"&amp;7&amp;K01+043Página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720A1596-8FA1-4D41-8165-CBF7C0060CCA}">
            <xm:f>'O1'!C31=""</xm:f>
            <x14:dxf/>
          </x14:cfRule>
          <x14:cfRule type="expression" priority="2" stopIfTrue="1" id="{C6D70A6D-ABA4-49F5-A2D1-6139D188A342}">
            <xm:f>'O1'!P31&lt;&gt;""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3" stopIfTrue="1" id="{72E4C935-2DA5-4FC9-A877-9423ACE21605}">
            <xm:f>'O1'!C31&lt;&gt;""</xm:f>
            <x14:dxf>
              <fill>
                <patternFill patternType="solid">
                  <bgColor indexed="13"/>
                </patternFill>
              </fill>
            </x14:dxf>
          </x14:cfRule>
          <xm:sqref>O30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499984740745262"/>
  </sheetPr>
  <dimension ref="A1:WWM218"/>
  <sheetViews>
    <sheetView showGridLines="0" showRuler="0" zoomScale="130" zoomScaleNormal="130" zoomScaleSheetLayoutView="100" zoomScalePageLayoutView="130" workbookViewId="0">
      <selection activeCell="B7" sqref="B7:B8"/>
    </sheetView>
  </sheetViews>
  <sheetFormatPr defaultColWidth="0" defaultRowHeight="12" customHeight="1" zeroHeight="1" outlineLevelRow="2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8" width="5.5703125" style="9" customWidth="1"/>
    <col min="9" max="9" width="5.7109375" style="9" customWidth="1"/>
    <col min="10" max="12" width="5.5703125" style="9" customWidth="1"/>
    <col min="13" max="13" width="6.140625" style="9" bestFit="1" customWidth="1"/>
    <col min="14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593" t="s">
        <v>99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</row>
    <row r="7" spans="2:21" s="15" customFormat="1" ht="11.25" customHeight="1" x14ac:dyDescent="0.2">
      <c r="B7" s="610" t="s">
        <v>41</v>
      </c>
      <c r="C7" s="612" t="s">
        <v>105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4"/>
    </row>
    <row r="8" spans="2:21" s="16" customFormat="1" ht="11.25" customHeight="1" x14ac:dyDescent="0.2">
      <c r="B8" s="611"/>
      <c r="C8" s="615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106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107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108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109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257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81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257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21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526" t="s">
        <v>75</v>
      </c>
      <c r="C18" s="527"/>
      <c r="D18" s="528"/>
      <c r="E18" s="530" t="s">
        <v>84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21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21" s="16" customFormat="1" ht="52.5" customHeight="1" x14ac:dyDescent="0.2">
      <c r="B20" s="526" t="s">
        <v>77</v>
      </c>
      <c r="C20" s="527"/>
      <c r="D20" s="528"/>
      <c r="E20" s="532" t="s">
        <v>110</v>
      </c>
      <c r="F20" s="530" t="s">
        <v>86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21" s="16" customFormat="1" ht="39" customHeight="1" x14ac:dyDescent="0.2">
      <c r="B21" s="683" t="s">
        <v>398</v>
      </c>
      <c r="C21" s="684"/>
      <c r="D21" s="685"/>
      <c r="E21" s="199"/>
      <c r="F21" s="197"/>
      <c r="G21" s="198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195" customHeight="1" x14ac:dyDescent="0.2">
      <c r="B22" s="686"/>
      <c r="C22" s="687"/>
      <c r="D22" s="688"/>
      <c r="E22" s="696" t="s">
        <v>524</v>
      </c>
      <c r="F22" s="697"/>
      <c r="G22" s="698"/>
      <c r="H22" s="692" t="s">
        <v>416</v>
      </c>
      <c r="I22" s="693"/>
      <c r="J22" s="693"/>
      <c r="K22" s="693"/>
      <c r="L22" s="693"/>
      <c r="M22" s="693"/>
      <c r="N22" s="693"/>
      <c r="O22" s="694" t="s">
        <v>531</v>
      </c>
      <c r="P22" s="693"/>
      <c r="Q22" s="693"/>
      <c r="R22" s="693"/>
      <c r="S22" s="693"/>
      <c r="T22" s="693"/>
      <c r="U22" s="695"/>
    </row>
    <row r="23" spans="2:21" s="16" customFormat="1" ht="30.75" customHeight="1" x14ac:dyDescent="0.2">
      <c r="B23" s="686"/>
      <c r="C23" s="687"/>
      <c r="D23" s="688"/>
      <c r="E23" s="696" t="s">
        <v>400</v>
      </c>
      <c r="F23" s="697"/>
      <c r="G23" s="698"/>
      <c r="H23" s="699" t="s">
        <v>417</v>
      </c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700"/>
    </row>
    <row r="24" spans="2:21" s="16" customFormat="1" ht="16.5" customHeight="1" x14ac:dyDescent="0.2">
      <c r="B24" s="686"/>
      <c r="C24" s="687"/>
      <c r="D24" s="688"/>
      <c r="E24" s="696" t="s">
        <v>401</v>
      </c>
      <c r="F24" s="697"/>
      <c r="G24" s="698"/>
      <c r="H24" s="701" t="s">
        <v>442</v>
      </c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2"/>
    </row>
    <row r="25" spans="2:21" s="16" customFormat="1" ht="16.5" customHeight="1" x14ac:dyDescent="0.2">
      <c r="B25" s="689"/>
      <c r="C25" s="690"/>
      <c r="D25" s="691"/>
      <c r="E25" s="696" t="s">
        <v>402</v>
      </c>
      <c r="F25" s="697"/>
      <c r="G25" s="698"/>
      <c r="H25" s="701" t="s">
        <v>403</v>
      </c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02"/>
    </row>
    <row r="26" spans="2:21" x14ac:dyDescent="0.2"/>
    <row r="27" spans="2:21" s="15" customFormat="1" ht="20.25" customHeight="1" x14ac:dyDescent="0.2">
      <c r="B27" s="593" t="s">
        <v>177</v>
      </c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</row>
    <row r="28" spans="2:21" ht="12" customHeight="1" x14ac:dyDescent="0.2">
      <c r="B28" s="597" t="str">
        <f>B7</f>
        <v>S5</v>
      </c>
      <c r="C28" s="599" t="str">
        <f>E10</f>
        <v>Percentual de cooperativas monitoradas</v>
      </c>
      <c r="D28" s="599"/>
      <c r="E28" s="599"/>
      <c r="F28" s="599"/>
      <c r="G28" s="599"/>
      <c r="H28" s="600" t="s">
        <v>66</v>
      </c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</row>
    <row r="29" spans="2:21" ht="12" customHeight="1" x14ac:dyDescent="0.2">
      <c r="B29" s="598"/>
      <c r="C29" s="599"/>
      <c r="D29" s="599"/>
      <c r="E29" s="599"/>
      <c r="F29" s="599"/>
      <c r="G29" s="599"/>
      <c r="H29" s="601">
        <v>2018</v>
      </c>
      <c r="I29" s="602"/>
      <c r="J29" s="602"/>
      <c r="K29" s="602"/>
      <c r="L29" s="602"/>
      <c r="M29" s="602"/>
      <c r="N29" s="603"/>
      <c r="O29" s="601">
        <v>2019</v>
      </c>
      <c r="P29" s="602"/>
      <c r="Q29" s="602"/>
      <c r="R29" s="602"/>
      <c r="S29" s="602"/>
      <c r="T29" s="602"/>
      <c r="U29" s="603"/>
    </row>
    <row r="30" spans="2:21" ht="12" customHeight="1" x14ac:dyDescent="0.2">
      <c r="B30" s="598"/>
      <c r="C30" s="599"/>
      <c r="D30" s="599"/>
      <c r="E30" s="599"/>
      <c r="F30" s="599"/>
      <c r="G30" s="599"/>
      <c r="H30" s="604" t="s">
        <v>88</v>
      </c>
      <c r="I30" s="605"/>
      <c r="J30" s="606"/>
      <c r="K30" s="607" t="s">
        <v>89</v>
      </c>
      <c r="L30" s="608"/>
      <c r="M30" s="608"/>
      <c r="N30" s="609"/>
      <c r="O30" s="604" t="s">
        <v>88</v>
      </c>
      <c r="P30" s="605"/>
      <c r="Q30" s="606"/>
      <c r="R30" s="607" t="s">
        <v>89</v>
      </c>
      <c r="S30" s="608"/>
      <c r="T30" s="608"/>
      <c r="U30" s="609"/>
    </row>
    <row r="31" spans="2:21" ht="22.5" customHeight="1" x14ac:dyDescent="0.2">
      <c r="B31" s="385" t="s">
        <v>162</v>
      </c>
      <c r="C31" s="386"/>
      <c r="D31" s="386"/>
      <c r="E31" s="386"/>
      <c r="F31" s="386"/>
      <c r="G31" s="387"/>
      <c r="H31" s="660">
        <v>0</v>
      </c>
      <c r="I31" s="660"/>
      <c r="J31" s="661"/>
      <c r="K31" s="662">
        <v>0.51</v>
      </c>
      <c r="L31" s="660"/>
      <c r="M31" s="660"/>
      <c r="N31" s="661"/>
      <c r="O31" s="660">
        <v>0</v>
      </c>
      <c r="P31" s="660"/>
      <c r="Q31" s="661"/>
      <c r="R31" s="662">
        <f>J88</f>
        <v>0.68</v>
      </c>
      <c r="S31" s="660"/>
      <c r="T31" s="660"/>
      <c r="U31" s="661"/>
    </row>
    <row r="32" spans="2:21" x14ac:dyDescent="0.2">
      <c r="B32" s="379" t="s">
        <v>90</v>
      </c>
      <c r="C32" s="380"/>
      <c r="D32" s="380"/>
      <c r="E32" s="380"/>
      <c r="F32" s="380"/>
      <c r="G32" s="381"/>
      <c r="H32" s="675">
        <f>SUM(H31:N31)</f>
        <v>0.51</v>
      </c>
      <c r="I32" s="670"/>
      <c r="J32" s="670"/>
      <c r="K32" s="670"/>
      <c r="L32" s="670"/>
      <c r="M32" s="670"/>
      <c r="N32" s="670"/>
      <c r="O32" s="670">
        <f>SUM(O31:U31)</f>
        <v>0.68</v>
      </c>
      <c r="P32" s="670"/>
      <c r="Q32" s="670"/>
      <c r="R32" s="670"/>
      <c r="S32" s="670"/>
      <c r="T32" s="670"/>
      <c r="U32" s="671"/>
    </row>
    <row r="33" spans="2:21" ht="22.5" customHeight="1" x14ac:dyDescent="0.2">
      <c r="B33" s="382" t="s">
        <v>161</v>
      </c>
      <c r="C33" s="383"/>
      <c r="D33" s="383"/>
      <c r="E33" s="383"/>
      <c r="F33" s="383"/>
      <c r="G33" s="384"/>
      <c r="H33" s="660">
        <f>H94/H95</f>
        <v>0.22580645161290322</v>
      </c>
      <c r="I33" s="660"/>
      <c r="J33" s="661"/>
      <c r="K33" s="672">
        <f>H96</f>
        <v>0.80645161290322576</v>
      </c>
      <c r="L33" s="673"/>
      <c r="M33" s="673"/>
      <c r="N33" s="674"/>
      <c r="O33" s="660">
        <f>J94</f>
        <v>0.27200000000000002</v>
      </c>
      <c r="P33" s="660"/>
      <c r="Q33" s="661"/>
      <c r="R33" s="672">
        <v>0.872</v>
      </c>
      <c r="S33" s="673"/>
      <c r="T33" s="673"/>
      <c r="U33" s="674"/>
    </row>
    <row r="34" spans="2:21" x14ac:dyDescent="0.2">
      <c r="B34" s="379" t="s">
        <v>90</v>
      </c>
      <c r="C34" s="380"/>
      <c r="D34" s="380"/>
      <c r="E34" s="380"/>
      <c r="F34" s="380"/>
      <c r="G34" s="381"/>
      <c r="H34" s="675">
        <f>K33</f>
        <v>0.80645161290322576</v>
      </c>
      <c r="I34" s="670"/>
      <c r="J34" s="670"/>
      <c r="K34" s="670"/>
      <c r="L34" s="670"/>
      <c r="M34" s="670"/>
      <c r="N34" s="670"/>
      <c r="O34" s="670">
        <f>R33</f>
        <v>0.872</v>
      </c>
      <c r="P34" s="670"/>
      <c r="Q34" s="670"/>
      <c r="R34" s="670"/>
      <c r="S34" s="670"/>
      <c r="T34" s="670"/>
      <c r="U34" s="671"/>
    </row>
    <row r="35" spans="2:21" s="42" customFormat="1" ht="3.75" customHeight="1" x14ac:dyDescent="0.2"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ht="16.5" customHeight="1" x14ac:dyDescent="0.2">
      <c r="B36" s="405" t="s">
        <v>163</v>
      </c>
      <c r="C36" s="405"/>
      <c r="D36" s="405"/>
      <c r="E36" s="405"/>
      <c r="F36" s="405"/>
      <c r="G36" s="405"/>
      <c r="H36" s="449">
        <f>IF(H34=0,"",H34/H32)</f>
        <v>1.5812776723592661</v>
      </c>
      <c r="I36" s="450"/>
      <c r="J36" s="450" t="str">
        <f>IF(J34=0,"",J34/J32)</f>
        <v/>
      </c>
      <c r="K36" s="450"/>
      <c r="L36" s="450" t="str">
        <f>IF(L34=0,"",L34/L32)</f>
        <v/>
      </c>
      <c r="M36" s="450"/>
      <c r="N36" s="451" t="str">
        <f>IF(N34=0,"",N34/N32)</f>
        <v/>
      </c>
      <c r="O36" s="449">
        <f>IF(O34=0,"",O34/O32)</f>
        <v>1.2823529411764705</v>
      </c>
      <c r="P36" s="450"/>
      <c r="Q36" s="450" t="str">
        <f>IF(Q34=0,"",Q34/Q32)</f>
        <v/>
      </c>
      <c r="R36" s="450"/>
      <c r="S36" s="450" t="str">
        <f>IF(S34=0,"",S34/S32)</f>
        <v/>
      </c>
      <c r="T36" s="450"/>
      <c r="U36" s="451" t="str">
        <f>IF(U34=0,"",U34/U32)</f>
        <v/>
      </c>
    </row>
    <row r="37" spans="2:21" ht="12" customHeight="1" x14ac:dyDescent="0.2">
      <c r="U37" s="85"/>
    </row>
    <row r="38" spans="2:21" s="15" customFormat="1" ht="20.25" customHeight="1" x14ac:dyDescent="0.2">
      <c r="B38" s="680" t="s">
        <v>176</v>
      </c>
      <c r="C38" s="681"/>
      <c r="D38" s="681"/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681"/>
      <c r="Q38" s="681"/>
      <c r="R38" s="681"/>
      <c r="S38" s="681"/>
      <c r="T38" s="681"/>
      <c r="U38" s="682"/>
    </row>
    <row r="39" spans="2:21" s="52" customFormat="1" ht="12.75" x14ac:dyDescent="0.2">
      <c r="B39" s="363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</row>
    <row r="40" spans="2:21" ht="18.75" customHeight="1" x14ac:dyDescent="0.2">
      <c r="B40" s="627">
        <v>2018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</row>
    <row r="41" spans="2:21" ht="14.25" hidden="1" customHeight="1" outlineLevel="1" x14ac:dyDescent="0.2">
      <c r="B41" s="618" t="s">
        <v>260</v>
      </c>
      <c r="C41" s="619"/>
      <c r="D41" s="59" t="s">
        <v>179</v>
      </c>
      <c r="E41" s="545">
        <f>H31</f>
        <v>0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6"/>
    </row>
    <row r="42" spans="2:21" s="15" customFormat="1" ht="14.25" hidden="1" customHeight="1" outlineLevel="1" x14ac:dyDescent="0.2">
      <c r="B42" s="620"/>
      <c r="C42" s="621"/>
      <c r="D42" s="60" t="s">
        <v>180</v>
      </c>
      <c r="E42" s="545">
        <f>H33</f>
        <v>0.22580645161290322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6"/>
    </row>
    <row r="43" spans="2:21" hidden="1" outlineLevel="1" x14ac:dyDescent="0.2">
      <c r="B43" s="620"/>
      <c r="C43" s="621"/>
      <c r="D43" s="60" t="s">
        <v>181</v>
      </c>
      <c r="E43" s="663" t="s">
        <v>368</v>
      </c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8"/>
    </row>
    <row r="44" spans="2:21" hidden="1" outlineLevel="1" x14ac:dyDescent="0.2">
      <c r="B44" s="620"/>
      <c r="C44" s="621"/>
      <c r="D44" s="595" t="s">
        <v>182</v>
      </c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5"/>
      <c r="T44" s="595"/>
      <c r="U44" s="596"/>
    </row>
    <row r="45" spans="2:21" ht="12" hidden="1" customHeight="1" outlineLevel="1" x14ac:dyDescent="0.2">
      <c r="B45" s="620"/>
      <c r="C45" s="621"/>
      <c r="D45" s="55" t="s">
        <v>183</v>
      </c>
      <c r="E45" s="421" t="s">
        <v>184</v>
      </c>
      <c r="F45" s="421"/>
      <c r="G45" s="421"/>
      <c r="H45" s="421"/>
      <c r="I45" s="421"/>
      <c r="J45" s="421"/>
      <c r="K45" s="421"/>
      <c r="L45" s="421" t="s">
        <v>0</v>
      </c>
      <c r="M45" s="421"/>
      <c r="N45" s="421"/>
      <c r="O45" s="421" t="s">
        <v>185</v>
      </c>
      <c r="P45" s="421"/>
      <c r="Q45" s="421"/>
      <c r="R45" s="421" t="s">
        <v>186</v>
      </c>
      <c r="S45" s="421"/>
      <c r="T45" s="421"/>
      <c r="U45" s="421"/>
    </row>
    <row r="46" spans="2:21" hidden="1" outlineLevel="1" x14ac:dyDescent="0.2">
      <c r="B46" s="620"/>
      <c r="C46" s="621"/>
      <c r="D46" s="56"/>
      <c r="E46" s="406"/>
      <c r="F46" s="407"/>
      <c r="G46" s="407"/>
      <c r="H46" s="407"/>
      <c r="I46" s="407"/>
      <c r="J46" s="407"/>
      <c r="K46" s="408"/>
      <c r="L46" s="406"/>
      <c r="M46" s="407"/>
      <c r="N46" s="408"/>
      <c r="O46" s="406"/>
      <c r="P46" s="407"/>
      <c r="Q46" s="408"/>
      <c r="R46" s="406"/>
      <c r="S46" s="407"/>
      <c r="T46" s="407"/>
      <c r="U46" s="408"/>
    </row>
    <row r="47" spans="2:21" hidden="1" outlineLevel="1" x14ac:dyDescent="0.2">
      <c r="B47" s="620"/>
      <c r="C47" s="621"/>
      <c r="D47" s="56"/>
      <c r="E47" s="57"/>
      <c r="F47" s="51"/>
      <c r="G47" s="51"/>
      <c r="H47" s="51"/>
      <c r="I47" s="51"/>
      <c r="J47" s="51"/>
      <c r="K47" s="58"/>
      <c r="L47" s="57"/>
      <c r="M47" s="51"/>
      <c r="N47" s="58"/>
      <c r="O47" s="57"/>
      <c r="P47" s="51"/>
      <c r="Q47" s="58"/>
      <c r="R47" s="57"/>
      <c r="S47" s="51"/>
      <c r="T47" s="51"/>
      <c r="U47" s="58"/>
    </row>
    <row r="48" spans="2:21" s="15" customFormat="1" ht="11.25" hidden="1" outlineLevel="1" x14ac:dyDescent="0.2">
      <c r="B48" s="622"/>
      <c r="C48" s="623"/>
      <c r="D48" s="56"/>
      <c r="E48" s="406"/>
      <c r="F48" s="407"/>
      <c r="G48" s="407"/>
      <c r="H48" s="407"/>
      <c r="I48" s="407"/>
      <c r="J48" s="407"/>
      <c r="K48" s="408"/>
      <c r="L48" s="406"/>
      <c r="M48" s="407"/>
      <c r="N48" s="408"/>
      <c r="O48" s="406"/>
      <c r="P48" s="407"/>
      <c r="Q48" s="408"/>
      <c r="R48" s="406"/>
      <c r="S48" s="407"/>
      <c r="T48" s="407"/>
      <c r="U48" s="408"/>
    </row>
    <row r="49" spans="2:21" s="52" customFormat="1" ht="3.75" hidden="1" customHeight="1" outlineLevel="1" x14ac:dyDescent="0.2"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</row>
    <row r="50" spans="2:21" ht="14.25" hidden="1" customHeight="1" outlineLevel="1" x14ac:dyDescent="0.2">
      <c r="B50" s="618" t="s">
        <v>261</v>
      </c>
      <c r="C50" s="619"/>
      <c r="D50" s="59" t="s">
        <v>179</v>
      </c>
      <c r="E50" s="545">
        <f>K31</f>
        <v>0.51</v>
      </c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6"/>
    </row>
    <row r="51" spans="2:21" s="15" customFormat="1" ht="14.25" hidden="1" customHeight="1" outlineLevel="1" x14ac:dyDescent="0.2">
      <c r="B51" s="620"/>
      <c r="C51" s="621"/>
      <c r="D51" s="60" t="s">
        <v>180</v>
      </c>
      <c r="E51" s="545">
        <f>K33</f>
        <v>0.80645161290322576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</row>
    <row r="52" spans="2:21" hidden="1" outlineLevel="1" x14ac:dyDescent="0.2">
      <c r="B52" s="620"/>
      <c r="C52" s="621"/>
      <c r="D52" s="60" t="s">
        <v>181</v>
      </c>
      <c r="E52" s="663" t="s">
        <v>368</v>
      </c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8"/>
    </row>
    <row r="53" spans="2:21" hidden="1" outlineLevel="1" x14ac:dyDescent="0.2">
      <c r="B53" s="620"/>
      <c r="C53" s="621"/>
      <c r="D53" s="595" t="s">
        <v>182</v>
      </c>
      <c r="E53" s="595"/>
      <c r="F53" s="595"/>
      <c r="G53" s="595"/>
      <c r="H53" s="595"/>
      <c r="I53" s="595"/>
      <c r="J53" s="595"/>
      <c r="K53" s="595"/>
      <c r="L53" s="595"/>
      <c r="M53" s="595"/>
      <c r="N53" s="595"/>
      <c r="O53" s="595"/>
      <c r="P53" s="595"/>
      <c r="Q53" s="595"/>
      <c r="R53" s="595"/>
      <c r="S53" s="595"/>
      <c r="T53" s="595"/>
      <c r="U53" s="596"/>
    </row>
    <row r="54" spans="2:21" ht="12" hidden="1" customHeight="1" outlineLevel="1" x14ac:dyDescent="0.2">
      <c r="B54" s="620"/>
      <c r="C54" s="621"/>
      <c r="D54" s="55" t="s">
        <v>183</v>
      </c>
      <c r="E54" s="421" t="s">
        <v>184</v>
      </c>
      <c r="F54" s="421"/>
      <c r="G54" s="421"/>
      <c r="H54" s="421"/>
      <c r="I54" s="421"/>
      <c r="J54" s="421"/>
      <c r="K54" s="421"/>
      <c r="L54" s="421" t="s">
        <v>0</v>
      </c>
      <c r="M54" s="421"/>
      <c r="N54" s="421"/>
      <c r="O54" s="421" t="s">
        <v>185</v>
      </c>
      <c r="P54" s="421"/>
      <c r="Q54" s="421"/>
      <c r="R54" s="421" t="s">
        <v>186</v>
      </c>
      <c r="S54" s="421"/>
      <c r="T54" s="421"/>
      <c r="U54" s="421"/>
    </row>
    <row r="55" spans="2:21" hidden="1" outlineLevel="1" x14ac:dyDescent="0.2">
      <c r="B55" s="620"/>
      <c r="C55" s="621"/>
      <c r="D55" s="56"/>
      <c r="E55" s="406"/>
      <c r="F55" s="407"/>
      <c r="G55" s="407"/>
      <c r="H55" s="407"/>
      <c r="I55" s="407"/>
      <c r="J55" s="407"/>
      <c r="K55" s="408"/>
      <c r="L55" s="406"/>
      <c r="M55" s="407"/>
      <c r="N55" s="408"/>
      <c r="O55" s="406"/>
      <c r="P55" s="407"/>
      <c r="Q55" s="408"/>
      <c r="R55" s="406"/>
      <c r="S55" s="407"/>
      <c r="T55" s="407"/>
      <c r="U55" s="408"/>
    </row>
    <row r="56" spans="2:21" hidden="1" outlineLevel="1" x14ac:dyDescent="0.2">
      <c r="B56" s="620"/>
      <c r="C56" s="621"/>
      <c r="D56" s="56"/>
      <c r="E56" s="57"/>
      <c r="F56" s="51"/>
      <c r="G56" s="51"/>
      <c r="H56" s="51"/>
      <c r="I56" s="51"/>
      <c r="J56" s="51"/>
      <c r="K56" s="58"/>
      <c r="L56" s="57"/>
      <c r="M56" s="51"/>
      <c r="N56" s="58"/>
      <c r="O56" s="57"/>
      <c r="P56" s="51"/>
      <c r="Q56" s="58"/>
      <c r="R56" s="57"/>
      <c r="S56" s="51"/>
      <c r="T56" s="51"/>
      <c r="U56" s="58"/>
    </row>
    <row r="57" spans="2:21" s="15" customFormat="1" ht="11.25" hidden="1" outlineLevel="1" x14ac:dyDescent="0.2">
      <c r="B57" s="622"/>
      <c r="C57" s="623"/>
      <c r="D57" s="56"/>
      <c r="E57" s="406"/>
      <c r="F57" s="407"/>
      <c r="G57" s="407"/>
      <c r="H57" s="407"/>
      <c r="I57" s="407"/>
      <c r="J57" s="407"/>
      <c r="K57" s="408"/>
      <c r="L57" s="406"/>
      <c r="M57" s="407"/>
      <c r="N57" s="408"/>
      <c r="O57" s="406"/>
      <c r="P57" s="407"/>
      <c r="Q57" s="408"/>
      <c r="R57" s="406"/>
      <c r="S57" s="407"/>
      <c r="T57" s="407"/>
      <c r="U57" s="408"/>
    </row>
    <row r="58" spans="2:21" collapsed="1" x14ac:dyDescent="0.2"/>
    <row r="59" spans="2:21" ht="18.75" customHeight="1" x14ac:dyDescent="0.2">
      <c r="B59" s="627">
        <v>2019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</row>
    <row r="60" spans="2:21" hidden="1" outlineLevel="1" x14ac:dyDescent="0.2">
      <c r="B60" s="618" t="s">
        <v>260</v>
      </c>
      <c r="C60" s="619"/>
      <c r="D60" s="59" t="s">
        <v>179</v>
      </c>
      <c r="E60" s="545">
        <f>O31</f>
        <v>0</v>
      </c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</row>
    <row r="61" spans="2:21" hidden="1" outlineLevel="1" x14ac:dyDescent="0.2">
      <c r="B61" s="620"/>
      <c r="C61" s="621"/>
      <c r="D61" s="60" t="s">
        <v>180</v>
      </c>
      <c r="E61" s="545">
        <f>O33</f>
        <v>0.27200000000000002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</row>
    <row r="62" spans="2:21" hidden="1" outlineLevel="1" x14ac:dyDescent="0.2">
      <c r="B62" s="620"/>
      <c r="C62" s="621"/>
      <c r="D62" s="60" t="s">
        <v>181</v>
      </c>
      <c r="E62" s="415" t="s">
        <v>368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</row>
    <row r="63" spans="2:21" hidden="1" outlineLevel="1" x14ac:dyDescent="0.2">
      <c r="B63" s="620"/>
      <c r="C63" s="621"/>
      <c r="D63" s="595" t="s">
        <v>182</v>
      </c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6"/>
    </row>
    <row r="64" spans="2:21" hidden="1" outlineLevel="1" x14ac:dyDescent="0.2">
      <c r="B64" s="620"/>
      <c r="C64" s="621"/>
      <c r="D64" s="55" t="s">
        <v>183</v>
      </c>
      <c r="E64" s="421" t="s">
        <v>184</v>
      </c>
      <c r="F64" s="421"/>
      <c r="G64" s="421"/>
      <c r="H64" s="421"/>
      <c r="I64" s="421"/>
      <c r="J64" s="421"/>
      <c r="K64" s="421"/>
      <c r="L64" s="421" t="s">
        <v>0</v>
      </c>
      <c r="M64" s="421"/>
      <c r="N64" s="421"/>
      <c r="O64" s="421" t="s">
        <v>185</v>
      </c>
      <c r="P64" s="421"/>
      <c r="Q64" s="421"/>
      <c r="R64" s="421" t="s">
        <v>186</v>
      </c>
      <c r="S64" s="421"/>
      <c r="T64" s="421"/>
      <c r="U64" s="421"/>
    </row>
    <row r="65" spans="2:21" hidden="1" outlineLevel="1" x14ac:dyDescent="0.2">
      <c r="B65" s="620"/>
      <c r="C65" s="621"/>
      <c r="D65" s="56"/>
      <c r="E65" s="406"/>
      <c r="F65" s="407"/>
      <c r="G65" s="407"/>
      <c r="H65" s="407"/>
      <c r="I65" s="407"/>
      <c r="J65" s="407"/>
      <c r="K65" s="408"/>
      <c r="L65" s="406"/>
      <c r="M65" s="407"/>
      <c r="N65" s="408"/>
      <c r="O65" s="406"/>
      <c r="P65" s="407"/>
      <c r="Q65" s="408"/>
      <c r="R65" s="406"/>
      <c r="S65" s="407"/>
      <c r="T65" s="407"/>
      <c r="U65" s="408"/>
    </row>
    <row r="66" spans="2:21" hidden="1" outlineLevel="1" x14ac:dyDescent="0.2">
      <c r="B66" s="620"/>
      <c r="C66" s="621"/>
      <c r="D66" s="56"/>
      <c r="E66" s="57"/>
      <c r="F66" s="51"/>
      <c r="G66" s="51"/>
      <c r="H66" s="51"/>
      <c r="I66" s="51"/>
      <c r="J66" s="51"/>
      <c r="K66" s="58"/>
      <c r="L66" s="57"/>
      <c r="M66" s="51"/>
      <c r="N66" s="58"/>
      <c r="O66" s="57"/>
      <c r="P66" s="51"/>
      <c r="Q66" s="58"/>
      <c r="R66" s="57"/>
      <c r="S66" s="51"/>
      <c r="T66" s="51"/>
      <c r="U66" s="58"/>
    </row>
    <row r="67" spans="2:21" hidden="1" outlineLevel="1" x14ac:dyDescent="0.2">
      <c r="B67" s="622"/>
      <c r="C67" s="623"/>
      <c r="D67" s="56"/>
      <c r="E67" s="406"/>
      <c r="F67" s="407"/>
      <c r="G67" s="407"/>
      <c r="H67" s="407"/>
      <c r="I67" s="407"/>
      <c r="J67" s="407"/>
      <c r="K67" s="408"/>
      <c r="L67" s="406"/>
      <c r="M67" s="407"/>
      <c r="N67" s="408"/>
      <c r="O67" s="406"/>
      <c r="P67" s="407"/>
      <c r="Q67" s="408"/>
      <c r="R67" s="406"/>
      <c r="S67" s="407"/>
      <c r="T67" s="407"/>
      <c r="U67" s="408"/>
    </row>
    <row r="68" spans="2:21" s="52" customFormat="1" ht="3.75" hidden="1" customHeight="1" outlineLevel="1" x14ac:dyDescent="0.2"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</row>
    <row r="69" spans="2:21" hidden="1" outlineLevel="1" x14ac:dyDescent="0.2">
      <c r="B69" s="618" t="s">
        <v>261</v>
      </c>
      <c r="C69" s="619"/>
      <c r="D69" s="59" t="s">
        <v>179</v>
      </c>
      <c r="E69" s="545">
        <f>R31</f>
        <v>0.68</v>
      </c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</row>
    <row r="70" spans="2:21" hidden="1" outlineLevel="1" x14ac:dyDescent="0.2">
      <c r="B70" s="620"/>
      <c r="C70" s="621"/>
      <c r="D70" s="60" t="s">
        <v>180</v>
      </c>
      <c r="E70" s="544">
        <f>R33</f>
        <v>0.872</v>
      </c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</row>
    <row r="71" spans="2:21" hidden="1" outlineLevel="1" x14ac:dyDescent="0.2">
      <c r="B71" s="620"/>
      <c r="C71" s="621"/>
      <c r="D71" s="60" t="s">
        <v>181</v>
      </c>
      <c r="E71" s="415" t="s">
        <v>368</v>
      </c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</row>
    <row r="72" spans="2:21" hidden="1" outlineLevel="1" x14ac:dyDescent="0.2">
      <c r="B72" s="620"/>
      <c r="C72" s="621"/>
      <c r="D72" s="595" t="s">
        <v>182</v>
      </c>
      <c r="E72" s="595"/>
      <c r="F72" s="595"/>
      <c r="G72" s="595"/>
      <c r="H72" s="595"/>
      <c r="I72" s="595"/>
      <c r="J72" s="595"/>
      <c r="K72" s="595"/>
      <c r="L72" s="595"/>
      <c r="M72" s="595"/>
      <c r="N72" s="595"/>
      <c r="O72" s="595"/>
      <c r="P72" s="595"/>
      <c r="Q72" s="595"/>
      <c r="R72" s="595"/>
      <c r="S72" s="595"/>
      <c r="T72" s="595"/>
      <c r="U72" s="596"/>
    </row>
    <row r="73" spans="2:21" hidden="1" outlineLevel="1" x14ac:dyDescent="0.2">
      <c r="B73" s="620"/>
      <c r="C73" s="621"/>
      <c r="D73" s="55" t="s">
        <v>183</v>
      </c>
      <c r="E73" s="421" t="s">
        <v>184</v>
      </c>
      <c r="F73" s="421"/>
      <c r="G73" s="421"/>
      <c r="H73" s="421"/>
      <c r="I73" s="421"/>
      <c r="J73" s="421"/>
      <c r="K73" s="421"/>
      <c r="L73" s="421" t="s">
        <v>0</v>
      </c>
      <c r="M73" s="421"/>
      <c r="N73" s="421"/>
      <c r="O73" s="421" t="s">
        <v>185</v>
      </c>
      <c r="P73" s="421"/>
      <c r="Q73" s="421"/>
      <c r="R73" s="421" t="s">
        <v>186</v>
      </c>
      <c r="S73" s="421"/>
      <c r="T73" s="421"/>
      <c r="U73" s="421"/>
    </row>
    <row r="74" spans="2:21" hidden="1" outlineLevel="1" x14ac:dyDescent="0.2">
      <c r="B74" s="620"/>
      <c r="C74" s="621"/>
      <c r="D74" s="56"/>
      <c r="E74" s="406"/>
      <c r="F74" s="407"/>
      <c r="G74" s="407"/>
      <c r="H74" s="407"/>
      <c r="I74" s="407"/>
      <c r="J74" s="407"/>
      <c r="K74" s="408"/>
      <c r="L74" s="406"/>
      <c r="M74" s="407"/>
      <c r="N74" s="408"/>
      <c r="O74" s="406"/>
      <c r="P74" s="407"/>
      <c r="Q74" s="408"/>
      <c r="R74" s="406"/>
      <c r="S74" s="407"/>
      <c r="T74" s="407"/>
      <c r="U74" s="408"/>
    </row>
    <row r="75" spans="2:21" hidden="1" outlineLevel="1" x14ac:dyDescent="0.2">
      <c r="B75" s="620"/>
      <c r="C75" s="621"/>
      <c r="D75" s="56"/>
      <c r="E75" s="57"/>
      <c r="F75" s="51"/>
      <c r="G75" s="51"/>
      <c r="H75" s="51"/>
      <c r="I75" s="51"/>
      <c r="J75" s="51"/>
      <c r="K75" s="58"/>
      <c r="L75" s="57"/>
      <c r="M75" s="51"/>
      <c r="N75" s="58"/>
      <c r="O75" s="57"/>
      <c r="P75" s="51"/>
      <c r="Q75" s="58"/>
      <c r="R75" s="57"/>
      <c r="S75" s="51"/>
      <c r="T75" s="51"/>
      <c r="U75" s="58"/>
    </row>
    <row r="76" spans="2:21" hidden="1" outlineLevel="1" x14ac:dyDescent="0.2">
      <c r="B76" s="622"/>
      <c r="C76" s="623"/>
      <c r="D76" s="56"/>
      <c r="E76" s="406"/>
      <c r="F76" s="407"/>
      <c r="G76" s="407"/>
      <c r="H76" s="407"/>
      <c r="I76" s="407"/>
      <c r="J76" s="407"/>
      <c r="K76" s="408"/>
      <c r="L76" s="406"/>
      <c r="M76" s="407"/>
      <c r="N76" s="408"/>
      <c r="O76" s="406"/>
      <c r="P76" s="407"/>
      <c r="Q76" s="408"/>
      <c r="R76" s="406"/>
      <c r="S76" s="407"/>
      <c r="T76" s="407"/>
      <c r="U76" s="408"/>
    </row>
    <row r="77" spans="2:21" collapsed="1" x14ac:dyDescent="0.2"/>
    <row r="78" spans="2:21" ht="12" customHeight="1" x14ac:dyDescent="0.2"/>
    <row r="79" spans="2:21" ht="12" customHeight="1" x14ac:dyDescent="0.2"/>
    <row r="80" spans="2:21" s="15" customFormat="1" ht="20.25" customHeight="1" x14ac:dyDescent="0.2">
      <c r="B80" s="448" t="s">
        <v>378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</row>
    <row r="81" spans="2:11" hidden="1" outlineLevel="2" x14ac:dyDescent="0.2"/>
    <row r="82" spans="2:11" ht="12" hidden="1" customHeight="1" outlineLevel="2" x14ac:dyDescent="0.2">
      <c r="B82" s="575" t="s">
        <v>162</v>
      </c>
      <c r="C82" s="576"/>
      <c r="D82" s="576"/>
      <c r="E82" s="576"/>
      <c r="F82" s="576"/>
      <c r="G82" s="577"/>
      <c r="H82" s="274" t="s">
        <v>66</v>
      </c>
      <c r="I82" s="275"/>
      <c r="J82" s="275"/>
      <c r="K82" s="275"/>
    </row>
    <row r="83" spans="2:11" ht="12" hidden="1" customHeight="1" outlineLevel="2" x14ac:dyDescent="0.2">
      <c r="B83" s="657"/>
      <c r="C83" s="658"/>
      <c r="D83" s="658"/>
      <c r="E83" s="658"/>
      <c r="F83" s="658"/>
      <c r="G83" s="659"/>
      <c r="H83" s="666">
        <v>2018</v>
      </c>
      <c r="I83" s="666"/>
      <c r="J83" s="600">
        <v>2019</v>
      </c>
      <c r="K83" s="600"/>
    </row>
    <row r="84" spans="2:11" ht="12" hidden="1" customHeight="1" outlineLevel="2" x14ac:dyDescent="0.2">
      <c r="B84" s="578"/>
      <c r="C84" s="579"/>
      <c r="D84" s="579"/>
      <c r="E84" s="579"/>
      <c r="F84" s="579"/>
      <c r="G84" s="580"/>
      <c r="H84" s="21" t="s">
        <v>88</v>
      </c>
      <c r="I84" s="21" t="s">
        <v>89</v>
      </c>
      <c r="J84" s="20" t="s">
        <v>88</v>
      </c>
      <c r="K84" s="20" t="s">
        <v>89</v>
      </c>
    </row>
    <row r="85" spans="2:11" ht="21.75" hidden="1" customHeight="1" outlineLevel="2" x14ac:dyDescent="0.2">
      <c r="B85" s="65"/>
      <c r="C85" s="667" t="str">
        <f>E11</f>
        <v>Percentual de cooperativas monitoradas pela UE, em relação ao total de cooperativas da UE que são o público alvo do Sescoop</v>
      </c>
      <c r="D85" s="668"/>
      <c r="E85" s="668"/>
      <c r="F85" s="668"/>
      <c r="G85" s="669"/>
      <c r="H85" s="66">
        <v>0</v>
      </c>
      <c r="I85" s="66">
        <v>41</v>
      </c>
      <c r="J85" s="67">
        <v>0</v>
      </c>
      <c r="K85" s="67">
        <v>85</v>
      </c>
    </row>
    <row r="86" spans="2:11" ht="15" hidden="1" customHeight="1" outlineLevel="2" x14ac:dyDescent="0.2">
      <c r="B86" s="654" t="s">
        <v>90</v>
      </c>
      <c r="C86" s="655"/>
      <c r="D86" s="655"/>
      <c r="E86" s="655"/>
      <c r="F86" s="655"/>
      <c r="G86" s="656"/>
      <c r="H86" s="650">
        <f>SUM(H85:I85)</f>
        <v>41</v>
      </c>
      <c r="I86" s="651"/>
      <c r="J86" s="652">
        <v>85</v>
      </c>
      <c r="K86" s="653"/>
    </row>
    <row r="87" spans="2:11" ht="15" hidden="1" customHeight="1" outlineLevel="2" x14ac:dyDescent="0.2">
      <c r="B87" s="654" t="s">
        <v>159</v>
      </c>
      <c r="C87" s="655"/>
      <c r="D87" s="655"/>
      <c r="E87" s="655"/>
      <c r="F87" s="655"/>
      <c r="G87" s="656"/>
      <c r="H87" s="650">
        <v>80</v>
      </c>
      <c r="I87" s="651"/>
      <c r="J87" s="652">
        <v>125</v>
      </c>
      <c r="K87" s="653"/>
    </row>
    <row r="88" spans="2:11" ht="15" hidden="1" customHeight="1" outlineLevel="2" x14ac:dyDescent="0.2">
      <c r="B88" s="39"/>
      <c r="C88" s="39"/>
      <c r="D88" s="39"/>
      <c r="E88" s="39"/>
      <c r="F88" s="39"/>
      <c r="G88" s="39" t="s">
        <v>160</v>
      </c>
      <c r="H88" s="664">
        <f>H86/H87</f>
        <v>0.51249999999999996</v>
      </c>
      <c r="I88" s="665"/>
      <c r="J88" s="664">
        <f>J86/J87</f>
        <v>0.68</v>
      </c>
      <c r="K88" s="665"/>
    </row>
    <row r="89" spans="2:11" hidden="1" outlineLevel="2" x14ac:dyDescent="0.2"/>
    <row r="90" spans="2:11" ht="12" hidden="1" customHeight="1" outlineLevel="2" x14ac:dyDescent="0.2">
      <c r="B90" s="575" t="s">
        <v>161</v>
      </c>
      <c r="C90" s="576"/>
      <c r="D90" s="576"/>
      <c r="E90" s="576"/>
      <c r="F90" s="576"/>
      <c r="G90" s="577"/>
      <c r="H90" s="274" t="s">
        <v>66</v>
      </c>
      <c r="I90" s="275"/>
      <c r="J90" s="275"/>
      <c r="K90" s="275"/>
    </row>
    <row r="91" spans="2:11" ht="12" hidden="1" customHeight="1" outlineLevel="2" x14ac:dyDescent="0.2">
      <c r="B91" s="657"/>
      <c r="C91" s="658"/>
      <c r="D91" s="658"/>
      <c r="E91" s="658"/>
      <c r="F91" s="658"/>
      <c r="G91" s="659"/>
      <c r="H91" s="666">
        <v>2018</v>
      </c>
      <c r="I91" s="666"/>
      <c r="J91" s="600">
        <v>2019</v>
      </c>
      <c r="K91" s="600"/>
    </row>
    <row r="92" spans="2:11" ht="12" hidden="1" customHeight="1" outlineLevel="2" x14ac:dyDescent="0.2">
      <c r="B92" s="578"/>
      <c r="C92" s="579"/>
      <c r="D92" s="579"/>
      <c r="E92" s="579"/>
      <c r="F92" s="579"/>
      <c r="G92" s="580"/>
      <c r="H92" s="21" t="s">
        <v>88</v>
      </c>
      <c r="I92" s="21" t="s">
        <v>89</v>
      </c>
      <c r="J92" s="20" t="s">
        <v>88</v>
      </c>
      <c r="K92" s="20" t="s">
        <v>89</v>
      </c>
    </row>
    <row r="93" spans="2:11" ht="21.75" hidden="1" customHeight="1" outlineLevel="2" x14ac:dyDescent="0.2">
      <c r="B93" s="65"/>
      <c r="C93" s="667" t="str">
        <f>C85</f>
        <v>Percentual de cooperativas monitoradas pela UE, em relação ao total de cooperativas da UE que são o público alvo do Sescoop</v>
      </c>
      <c r="D93" s="668"/>
      <c r="E93" s="668"/>
      <c r="F93" s="668"/>
      <c r="G93" s="669"/>
      <c r="H93" s="66">
        <v>28</v>
      </c>
      <c r="I93" s="66">
        <v>72</v>
      </c>
      <c r="J93" s="67">
        <v>34</v>
      </c>
      <c r="K93" s="67">
        <f>52+9+14+J93</f>
        <v>109</v>
      </c>
    </row>
    <row r="94" spans="2:11" ht="15" hidden="1" customHeight="1" outlineLevel="2" x14ac:dyDescent="0.2">
      <c r="B94" s="654" t="s">
        <v>90</v>
      </c>
      <c r="C94" s="655"/>
      <c r="D94" s="655"/>
      <c r="E94" s="655"/>
      <c r="F94" s="655"/>
      <c r="G94" s="656"/>
      <c r="H94" s="66">
        <v>28</v>
      </c>
      <c r="I94" s="66">
        <f>51+8+7+6</f>
        <v>72</v>
      </c>
      <c r="J94" s="190">
        <f>J93/J95</f>
        <v>0.27200000000000002</v>
      </c>
      <c r="K94" s="190">
        <f>K93/K95</f>
        <v>0.872</v>
      </c>
    </row>
    <row r="95" spans="2:11" ht="15" hidden="1" customHeight="1" outlineLevel="2" x14ac:dyDescent="0.2">
      <c r="B95" s="654" t="s">
        <v>159</v>
      </c>
      <c r="C95" s="655"/>
      <c r="D95" s="655"/>
      <c r="E95" s="655"/>
      <c r="F95" s="655"/>
      <c r="G95" s="656"/>
      <c r="H95" s="66">
        <v>124</v>
      </c>
      <c r="I95" s="66">
        <v>124</v>
      </c>
      <c r="J95" s="67">
        <v>125</v>
      </c>
      <c r="K95" s="67">
        <v>125</v>
      </c>
    </row>
    <row r="96" spans="2:11" ht="14.25" hidden="1" customHeight="1" outlineLevel="2" x14ac:dyDescent="0.2">
      <c r="B96" s="39"/>
      <c r="C96" s="39"/>
      <c r="D96" s="39"/>
      <c r="E96" s="39"/>
      <c r="F96" s="39"/>
      <c r="G96" s="39" t="s">
        <v>160</v>
      </c>
      <c r="H96" s="676">
        <f>SUM(H94:I94)/I95</f>
        <v>0.80645161290322576</v>
      </c>
      <c r="I96" s="677"/>
      <c r="J96" s="678">
        <f>K94</f>
        <v>0.872</v>
      </c>
      <c r="K96" s="679"/>
    </row>
    <row r="97" collapsed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</sheetData>
  <mergeCells count="165">
    <mergeCell ref="H21:N21"/>
    <mergeCell ref="O21:U21"/>
    <mergeCell ref="B21:D25"/>
    <mergeCell ref="H22:N22"/>
    <mergeCell ref="O22:U22"/>
    <mergeCell ref="E22:G22"/>
    <mergeCell ref="E23:G23"/>
    <mergeCell ref="H23:U23"/>
    <mergeCell ref="E24:G24"/>
    <mergeCell ref="H24:U24"/>
    <mergeCell ref="E25:G25"/>
    <mergeCell ref="H25:U25"/>
    <mergeCell ref="B68:U68"/>
    <mergeCell ref="B69:C76"/>
    <mergeCell ref="E69:U69"/>
    <mergeCell ref="E70:U70"/>
    <mergeCell ref="E71:U71"/>
    <mergeCell ref="D72:U72"/>
    <mergeCell ref="E73:K73"/>
    <mergeCell ref="L73:N73"/>
    <mergeCell ref="O73:Q73"/>
    <mergeCell ref="R73:U73"/>
    <mergeCell ref="E74:K74"/>
    <mergeCell ref="L74:N74"/>
    <mergeCell ref="O74:Q74"/>
    <mergeCell ref="R74:U74"/>
    <mergeCell ref="E76:K76"/>
    <mergeCell ref="L76:N76"/>
    <mergeCell ref="O76:Q76"/>
    <mergeCell ref="R76:U76"/>
    <mergeCell ref="E64:K64"/>
    <mergeCell ref="L64:N64"/>
    <mergeCell ref="O64:Q64"/>
    <mergeCell ref="R64:U64"/>
    <mergeCell ref="E65:K65"/>
    <mergeCell ref="L65:N65"/>
    <mergeCell ref="O65:Q65"/>
    <mergeCell ref="R65:U65"/>
    <mergeCell ref="H36:N36"/>
    <mergeCell ref="O36:U36"/>
    <mergeCell ref="B59:U59"/>
    <mergeCell ref="B60:C67"/>
    <mergeCell ref="E60:U60"/>
    <mergeCell ref="E61:U61"/>
    <mergeCell ref="E67:K67"/>
    <mergeCell ref="L67:N67"/>
    <mergeCell ref="O67:Q67"/>
    <mergeCell ref="R67:U67"/>
    <mergeCell ref="B49:U49"/>
    <mergeCell ref="B50:C57"/>
    <mergeCell ref="E50:U50"/>
    <mergeCell ref="E51:U51"/>
    <mergeCell ref="E52:U52"/>
    <mergeCell ref="D53:U53"/>
    <mergeCell ref="E62:U62"/>
    <mergeCell ref="D63:U63"/>
    <mergeCell ref="O45:Q45"/>
    <mergeCell ref="R45:U45"/>
    <mergeCell ref="E46:K46"/>
    <mergeCell ref="L46:N46"/>
    <mergeCell ref="O46:Q46"/>
    <mergeCell ref="R46:U46"/>
    <mergeCell ref="E48:K48"/>
    <mergeCell ref="L48:N48"/>
    <mergeCell ref="O48:Q48"/>
    <mergeCell ref="R48:U48"/>
    <mergeCell ref="E54:K54"/>
    <mergeCell ref="L54:N54"/>
    <mergeCell ref="O54:Q54"/>
    <mergeCell ref="R54:U54"/>
    <mergeCell ref="E55:K55"/>
    <mergeCell ref="L55:N55"/>
    <mergeCell ref="O55:Q55"/>
    <mergeCell ref="R55:U55"/>
    <mergeCell ref="E57:K57"/>
    <mergeCell ref="L57:N57"/>
    <mergeCell ref="O57:Q57"/>
    <mergeCell ref="R57:U57"/>
    <mergeCell ref="C93:G93"/>
    <mergeCell ref="H96:I96"/>
    <mergeCell ref="J96:K96"/>
    <mergeCell ref="B11:D11"/>
    <mergeCell ref="E11:U11"/>
    <mergeCell ref="B12:D12"/>
    <mergeCell ref="E12:U12"/>
    <mergeCell ref="B13:D13"/>
    <mergeCell ref="E13:U13"/>
    <mergeCell ref="B18:D18"/>
    <mergeCell ref="E18:U18"/>
    <mergeCell ref="B19:D19"/>
    <mergeCell ref="E19:U19"/>
    <mergeCell ref="B20:D20"/>
    <mergeCell ref="E20:U20"/>
    <mergeCell ref="B82:G84"/>
    <mergeCell ref="H83:I83"/>
    <mergeCell ref="J83:K83"/>
    <mergeCell ref="B28:B30"/>
    <mergeCell ref="C28:G30"/>
    <mergeCell ref="H28:U28"/>
    <mergeCell ref="B27:U27"/>
    <mergeCell ref="B38:U38"/>
    <mergeCell ref="H32:N32"/>
    <mergeCell ref="B10:D10"/>
    <mergeCell ref="E10:U10"/>
    <mergeCell ref="B2:D4"/>
    <mergeCell ref="E2:U4"/>
    <mergeCell ref="B6:U6"/>
    <mergeCell ref="B7:B8"/>
    <mergeCell ref="C7:U8"/>
    <mergeCell ref="B17:D17"/>
    <mergeCell ref="E17:U17"/>
    <mergeCell ref="B14:D14"/>
    <mergeCell ref="E14:U14"/>
    <mergeCell ref="B15:D15"/>
    <mergeCell ref="E15:U15"/>
    <mergeCell ref="B16:D16"/>
    <mergeCell ref="E16:U16"/>
    <mergeCell ref="B94:G94"/>
    <mergeCell ref="B95:G95"/>
    <mergeCell ref="H88:I88"/>
    <mergeCell ref="J88:K88"/>
    <mergeCell ref="H91:I91"/>
    <mergeCell ref="J91:K91"/>
    <mergeCell ref="C85:G85"/>
    <mergeCell ref="B33:G33"/>
    <mergeCell ref="B31:G31"/>
    <mergeCell ref="B32:G32"/>
    <mergeCell ref="B36:G36"/>
    <mergeCell ref="B80:U80"/>
    <mergeCell ref="B34:G34"/>
    <mergeCell ref="B39:U39"/>
    <mergeCell ref="H82:K82"/>
    <mergeCell ref="H90:K90"/>
    <mergeCell ref="O32:U32"/>
    <mergeCell ref="H33:J33"/>
    <mergeCell ref="K33:N33"/>
    <mergeCell ref="O33:Q33"/>
    <mergeCell ref="R33:U33"/>
    <mergeCell ref="H34:N34"/>
    <mergeCell ref="O34:U34"/>
    <mergeCell ref="B87:G87"/>
    <mergeCell ref="H87:I87"/>
    <mergeCell ref="J87:K87"/>
    <mergeCell ref="B86:G86"/>
    <mergeCell ref="H86:I86"/>
    <mergeCell ref="J86:K86"/>
    <mergeCell ref="B90:G92"/>
    <mergeCell ref="H29:N29"/>
    <mergeCell ref="O29:U29"/>
    <mergeCell ref="H30:J30"/>
    <mergeCell ref="K30:N30"/>
    <mergeCell ref="O30:Q30"/>
    <mergeCell ref="R30:U30"/>
    <mergeCell ref="H31:J31"/>
    <mergeCell ref="K31:N31"/>
    <mergeCell ref="O31:Q31"/>
    <mergeCell ref="R31:U31"/>
    <mergeCell ref="B40:U40"/>
    <mergeCell ref="B41:C48"/>
    <mergeCell ref="E41:U41"/>
    <mergeCell ref="E42:U42"/>
    <mergeCell ref="E43:U43"/>
    <mergeCell ref="D44:U44"/>
    <mergeCell ref="E45:K45"/>
    <mergeCell ref="L45:N45"/>
  </mergeCells>
  <conditionalFormatting sqref="E11">
    <cfRule type="expression" priority="34" stopIfTrue="1">
      <formula>#REF!=""</formula>
    </cfRule>
    <cfRule type="expression" dxfId="79" priority="35" stopIfTrue="1">
      <formula>E11&lt;&gt;""</formula>
    </cfRule>
    <cfRule type="expression" dxfId="78" priority="36" stopIfTrue="1">
      <formula>#REF!&lt;&gt;""</formula>
    </cfRule>
  </conditionalFormatting>
  <conditionalFormatting sqref="E13 E19">
    <cfRule type="expression" priority="31" stopIfTrue="1">
      <formula>#REF!=""</formula>
    </cfRule>
    <cfRule type="expression" dxfId="77" priority="32" stopIfTrue="1">
      <formula>E13&lt;&gt;""</formula>
    </cfRule>
    <cfRule type="expression" dxfId="76" priority="33" stopIfTrue="1">
      <formula>#REF!&lt;&gt;""</formula>
    </cfRule>
  </conditionalFormatting>
  <conditionalFormatting sqref="E15">
    <cfRule type="expression" priority="10" stopIfTrue="1">
      <formula>#REF!=""</formula>
    </cfRule>
    <cfRule type="expression" dxfId="75" priority="11" stopIfTrue="1">
      <formula>E15&lt;&gt;""</formula>
    </cfRule>
    <cfRule type="expression" dxfId="74" priority="12" stopIfTrue="1">
      <formula>#REF!&lt;&gt;""</formula>
    </cfRule>
  </conditionalFormatting>
  <conditionalFormatting sqref="E17">
    <cfRule type="expression" priority="7" stopIfTrue="1">
      <formula>#REF!=""</formula>
    </cfRule>
    <cfRule type="expression" dxfId="73" priority="8" stopIfTrue="1">
      <formula>E17&lt;&gt;""</formula>
    </cfRule>
    <cfRule type="expression" dxfId="72" priority="9" stopIfTrue="1">
      <formula>#REF!&lt;&gt;""</formula>
    </cfRule>
  </conditionalFormatting>
  <dataValidations disablePrompts="1" count="1">
    <dataValidation type="list" allowBlank="1" showInputMessage="1" showErrorMessage="1" sqref="D983046:D983072 D917510:D917536 D851974:D852000 D786438:D786464 D720902:D720928 D655366:D655392 D589830:D589856 D524294:D524320 D458758:D458784 D393222:D393248 D327686:D327712 D262150:D262176 D196614:D196640 D131078:D131104 D65542:D65568" xr:uid="{00000000-0002-0000-0F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&amp;L&amp;"-,Regular"&amp;7&amp;K01+042 010.2.2.001.02 R3&amp;C&amp;"Calibri,Regular"&amp;7 &amp;K01+04213/03/2019&amp;R&amp;"Calibri,Regular"&amp;7&amp;K01+042Página &amp;P de &amp;N</oddFooter>
  </headerFooter>
  <ignoredErrors>
    <ignoredError sqref="H89:K89 I93 H88:K88 H90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18CF165-C676-45A5-B9A8-9433B26088D0}">
            <xm:f>'O1'!C30=""</xm:f>
            <x14:dxf/>
          </x14:cfRule>
          <x14:cfRule type="expression" priority="2" stopIfTrue="1" id="{1621287D-7C68-4642-B72C-1E56E7495897}">
            <xm:f>'O1'!P30&lt;&gt;""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3" stopIfTrue="1" id="{286587C9-8CE7-4CA4-95E5-F939AF2643E4}">
            <xm:f>'O1'!C30&lt;&gt;""</xm:f>
            <x14:dxf>
              <fill>
                <patternFill patternType="solid">
                  <bgColor indexed="13"/>
                </patternFill>
              </fill>
            </x14:dxf>
          </x14:cfRule>
          <xm:sqref>O29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499984740745262"/>
  </sheetPr>
  <dimension ref="A1:WWM449"/>
  <sheetViews>
    <sheetView showGridLines="0" showRuler="0" zoomScale="130" zoomScaleNormal="130" zoomScaleSheetLayoutView="100" zoomScalePageLayoutView="130" workbookViewId="0">
      <selection activeCell="E14" sqref="E14:U14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593" t="s">
        <v>99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</row>
    <row r="7" spans="2:21" s="15" customFormat="1" ht="11.25" customHeight="1" x14ac:dyDescent="0.2">
      <c r="B7" s="610" t="s">
        <v>43</v>
      </c>
      <c r="C7" s="612" t="s">
        <v>111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4"/>
    </row>
    <row r="8" spans="2:21" s="16" customFormat="1" ht="11.25" customHeight="1" x14ac:dyDescent="0.2">
      <c r="B8" s="611"/>
      <c r="C8" s="615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287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286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78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285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253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81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253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44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44" s="16" customFormat="1" ht="30" customHeight="1" x14ac:dyDescent="0.2">
      <c r="B18" s="526" t="s">
        <v>75</v>
      </c>
      <c r="C18" s="527"/>
      <c r="D18" s="528"/>
      <c r="E18" s="530" t="s">
        <v>84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44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44" s="16" customFormat="1" ht="52.5" customHeight="1" x14ac:dyDescent="0.2">
      <c r="B20" s="526" t="s">
        <v>77</v>
      </c>
      <c r="C20" s="527"/>
      <c r="D20" s="528"/>
      <c r="E20" s="532" t="s">
        <v>112</v>
      </c>
      <c r="F20" s="530" t="s">
        <v>86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44" s="16" customFormat="1" ht="30" customHeight="1" x14ac:dyDescent="0.2">
      <c r="B21" s="400" t="s">
        <v>281</v>
      </c>
      <c r="C21" s="401"/>
      <c r="D21" s="402"/>
      <c r="E21" s="531" t="s">
        <v>300</v>
      </c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</row>
    <row r="22" spans="2:44" s="16" customFormat="1" ht="39" customHeight="1" x14ac:dyDescent="0.2">
      <c r="B22" s="637" t="s">
        <v>398</v>
      </c>
      <c r="C22" s="638"/>
      <c r="D22" s="639"/>
      <c r="E22" s="637" t="s">
        <v>524</v>
      </c>
      <c r="F22" s="638"/>
      <c r="G22" s="639"/>
      <c r="H22" s="634" t="s">
        <v>518</v>
      </c>
      <c r="I22" s="635"/>
      <c r="J22" s="635"/>
      <c r="K22" s="635"/>
      <c r="L22" s="635"/>
      <c r="M22" s="635"/>
      <c r="N22" s="635"/>
      <c r="O22" s="635" t="s">
        <v>528</v>
      </c>
      <c r="P22" s="635"/>
      <c r="Q22" s="635"/>
      <c r="R22" s="635"/>
      <c r="S22" s="635"/>
      <c r="T22" s="635"/>
      <c r="U22" s="636"/>
    </row>
    <row r="23" spans="2:44" s="16" customFormat="1" ht="89.25" customHeight="1" x14ac:dyDescent="0.2">
      <c r="B23" s="640"/>
      <c r="C23" s="641"/>
      <c r="D23" s="642"/>
      <c r="E23" s="643"/>
      <c r="F23" s="644"/>
      <c r="G23" s="645"/>
      <c r="H23" s="646" t="s">
        <v>418</v>
      </c>
      <c r="I23" s="647"/>
      <c r="J23" s="647"/>
      <c r="K23" s="647"/>
      <c r="L23" s="647"/>
      <c r="M23" s="647"/>
      <c r="N23" s="647"/>
      <c r="O23" s="648" t="s">
        <v>530</v>
      </c>
      <c r="P23" s="647"/>
      <c r="Q23" s="647"/>
      <c r="R23" s="647"/>
      <c r="S23" s="647"/>
      <c r="T23" s="647"/>
      <c r="U23" s="649"/>
    </row>
    <row r="24" spans="2:44" s="16" customFormat="1" ht="16.5" customHeight="1" x14ac:dyDescent="0.2">
      <c r="B24" s="640"/>
      <c r="C24" s="641"/>
      <c r="D24" s="642"/>
      <c r="E24" s="526" t="s">
        <v>400</v>
      </c>
      <c r="F24" s="527"/>
      <c r="G24" s="528"/>
      <c r="H24" s="632" t="s">
        <v>412</v>
      </c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3"/>
    </row>
    <row r="25" spans="2:44" s="16" customFormat="1" ht="16.5" customHeight="1" x14ac:dyDescent="0.2">
      <c r="B25" s="640"/>
      <c r="C25" s="641"/>
      <c r="D25" s="642"/>
      <c r="E25" s="526" t="s">
        <v>401</v>
      </c>
      <c r="F25" s="527"/>
      <c r="G25" s="528"/>
      <c r="H25" s="632" t="s">
        <v>442</v>
      </c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3"/>
    </row>
    <row r="26" spans="2:44" s="16" customFormat="1" ht="16.5" customHeight="1" x14ac:dyDescent="0.2">
      <c r="B26" s="643"/>
      <c r="C26" s="644"/>
      <c r="D26" s="645"/>
      <c r="E26" s="526" t="s">
        <v>402</v>
      </c>
      <c r="F26" s="527"/>
      <c r="G26" s="528"/>
      <c r="H26" s="632" t="s">
        <v>403</v>
      </c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3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2:44" x14ac:dyDescent="0.2"/>
    <row r="28" spans="2:44" s="15" customFormat="1" ht="20.25" customHeight="1" x14ac:dyDescent="0.2">
      <c r="B28" s="593" t="s">
        <v>177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</row>
    <row r="29" spans="2:44" ht="12" customHeight="1" x14ac:dyDescent="0.2">
      <c r="B29" s="597" t="str">
        <f>B7</f>
        <v>S6</v>
      </c>
      <c r="C29" s="599" t="str">
        <f>E10</f>
        <v xml:space="preserve">Número de pessoas que participaram de eventos para a saúde e segurança do trabalho e de qualidade de vida </v>
      </c>
      <c r="D29" s="599"/>
      <c r="E29" s="599"/>
      <c r="F29" s="599"/>
      <c r="G29" s="599"/>
      <c r="H29" s="600" t="s">
        <v>66</v>
      </c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</row>
    <row r="30" spans="2:44" ht="12" customHeight="1" x14ac:dyDescent="0.2">
      <c r="B30" s="598"/>
      <c r="C30" s="599"/>
      <c r="D30" s="599"/>
      <c r="E30" s="599"/>
      <c r="F30" s="599"/>
      <c r="G30" s="599"/>
      <c r="H30" s="601">
        <v>2018</v>
      </c>
      <c r="I30" s="602"/>
      <c r="J30" s="602"/>
      <c r="K30" s="602"/>
      <c r="L30" s="602"/>
      <c r="M30" s="602"/>
      <c r="N30" s="603"/>
      <c r="O30" s="601">
        <v>2019</v>
      </c>
      <c r="P30" s="602"/>
      <c r="Q30" s="602"/>
      <c r="R30" s="602"/>
      <c r="S30" s="602"/>
      <c r="T30" s="602"/>
      <c r="U30" s="603"/>
    </row>
    <row r="31" spans="2:44" ht="12" customHeight="1" x14ac:dyDescent="0.2">
      <c r="B31" s="598"/>
      <c r="C31" s="599"/>
      <c r="D31" s="599"/>
      <c r="E31" s="599"/>
      <c r="F31" s="599"/>
      <c r="G31" s="599"/>
      <c r="H31" s="604" t="s">
        <v>88</v>
      </c>
      <c r="I31" s="605"/>
      <c r="J31" s="606"/>
      <c r="K31" s="607" t="s">
        <v>89</v>
      </c>
      <c r="L31" s="608"/>
      <c r="M31" s="608"/>
      <c r="N31" s="609"/>
      <c r="O31" s="604" t="s">
        <v>88</v>
      </c>
      <c r="P31" s="605"/>
      <c r="Q31" s="606"/>
      <c r="R31" s="607" t="s">
        <v>89</v>
      </c>
      <c r="S31" s="608"/>
      <c r="T31" s="608"/>
      <c r="U31" s="609"/>
    </row>
    <row r="32" spans="2:44" ht="22.5" customHeight="1" x14ac:dyDescent="0.2">
      <c r="B32" s="385" t="s">
        <v>162</v>
      </c>
      <c r="C32" s="386"/>
      <c r="D32" s="386"/>
      <c r="E32" s="386"/>
      <c r="F32" s="386"/>
      <c r="G32" s="387"/>
      <c r="H32" s="569">
        <v>3648</v>
      </c>
      <c r="I32" s="569"/>
      <c r="J32" s="570"/>
      <c r="K32" s="571">
        <v>5952</v>
      </c>
      <c r="L32" s="569"/>
      <c r="M32" s="569"/>
      <c r="N32" s="570"/>
      <c r="O32" s="569">
        <v>5000</v>
      </c>
      <c r="P32" s="569"/>
      <c r="Q32" s="570"/>
      <c r="R32" s="571">
        <v>10000</v>
      </c>
      <c r="S32" s="569"/>
      <c r="T32" s="569"/>
      <c r="U32" s="570"/>
    </row>
    <row r="33" spans="2:21" x14ac:dyDescent="0.2">
      <c r="B33" s="379" t="s">
        <v>90</v>
      </c>
      <c r="C33" s="380"/>
      <c r="D33" s="380"/>
      <c r="E33" s="380"/>
      <c r="F33" s="380"/>
      <c r="G33" s="381"/>
      <c r="H33" s="572">
        <f>SUM(H32:N32)</f>
        <v>9600</v>
      </c>
      <c r="I33" s="573"/>
      <c r="J33" s="573"/>
      <c r="K33" s="573"/>
      <c r="L33" s="573"/>
      <c r="M33" s="573"/>
      <c r="N33" s="573"/>
      <c r="O33" s="573">
        <f>SUM(O32:U32)</f>
        <v>15000</v>
      </c>
      <c r="P33" s="573"/>
      <c r="Q33" s="573"/>
      <c r="R33" s="573"/>
      <c r="S33" s="573"/>
      <c r="T33" s="573"/>
      <c r="U33" s="574"/>
    </row>
    <row r="34" spans="2:21" ht="22.5" customHeight="1" x14ac:dyDescent="0.2">
      <c r="B34" s="382" t="s">
        <v>161</v>
      </c>
      <c r="C34" s="383"/>
      <c r="D34" s="383"/>
      <c r="E34" s="383"/>
      <c r="F34" s="383"/>
      <c r="G34" s="384"/>
      <c r="H34" s="569">
        <v>3597</v>
      </c>
      <c r="I34" s="569"/>
      <c r="J34" s="570"/>
      <c r="K34" s="571">
        <v>10797</v>
      </c>
      <c r="L34" s="569"/>
      <c r="M34" s="569"/>
      <c r="N34" s="570"/>
      <c r="O34" s="569">
        <v>6518</v>
      </c>
      <c r="P34" s="569"/>
      <c r="Q34" s="570"/>
      <c r="R34" s="571">
        <f>5543+3320</f>
        <v>8863</v>
      </c>
      <c r="S34" s="569"/>
      <c r="T34" s="569"/>
      <c r="U34" s="570"/>
    </row>
    <row r="35" spans="2:21" x14ac:dyDescent="0.2">
      <c r="B35" s="379" t="s">
        <v>90</v>
      </c>
      <c r="C35" s="380"/>
      <c r="D35" s="380"/>
      <c r="E35" s="380"/>
      <c r="F35" s="380"/>
      <c r="G35" s="381"/>
      <c r="H35" s="572">
        <f>SUM(H34:N34)</f>
        <v>14394</v>
      </c>
      <c r="I35" s="573"/>
      <c r="J35" s="573"/>
      <c r="K35" s="573"/>
      <c r="L35" s="573"/>
      <c r="M35" s="573"/>
      <c r="N35" s="573"/>
      <c r="O35" s="573">
        <f>SUM(O34:U34)</f>
        <v>15381</v>
      </c>
      <c r="P35" s="573"/>
      <c r="Q35" s="573"/>
      <c r="R35" s="573"/>
      <c r="S35" s="573"/>
      <c r="T35" s="573"/>
      <c r="U35" s="574"/>
    </row>
    <row r="36" spans="2:21" s="42" customFormat="1" ht="3.75" customHeight="1" x14ac:dyDescent="0.2">
      <c r="B36" s="43"/>
      <c r="C36" s="43"/>
      <c r="D36" s="43"/>
      <c r="E36" s="43"/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ht="16.5" customHeight="1" x14ac:dyDescent="0.2">
      <c r="B37" s="405" t="s">
        <v>163</v>
      </c>
      <c r="C37" s="405"/>
      <c r="D37" s="405"/>
      <c r="E37" s="405"/>
      <c r="F37" s="405"/>
      <c r="G37" s="405"/>
      <c r="H37" s="449">
        <f>IF(H35=0,"",H35/H33)</f>
        <v>1.4993749999999999</v>
      </c>
      <c r="I37" s="450"/>
      <c r="J37" s="450" t="str">
        <f>IF(J35=0,"",J35/J33)</f>
        <v/>
      </c>
      <c r="K37" s="450"/>
      <c r="L37" s="450" t="str">
        <f>IF(L35=0,"",L35/L33)</f>
        <v/>
      </c>
      <c r="M37" s="450"/>
      <c r="N37" s="451" t="str">
        <f>IF(N35=0,"",N35/N33)</f>
        <v/>
      </c>
      <c r="O37" s="449">
        <f>IF(O35=0,"",O35/O33)</f>
        <v>1.0254000000000001</v>
      </c>
      <c r="P37" s="450"/>
      <c r="Q37" s="450" t="str">
        <f>IF(Q35=0,"",Q35/Q33)</f>
        <v/>
      </c>
      <c r="R37" s="450"/>
      <c r="S37" s="450" t="str">
        <f>IF(S35=0,"",S35/S33)</f>
        <v/>
      </c>
      <c r="T37" s="450"/>
      <c r="U37" s="451" t="str">
        <f>IF(U35=0,"",U35/U33)</f>
        <v/>
      </c>
    </row>
    <row r="38" spans="2:21" ht="12" customHeight="1" x14ac:dyDescent="0.2">
      <c r="U38" s="85"/>
    </row>
    <row r="39" spans="2:21" s="15" customFormat="1" ht="20.25" customHeight="1" x14ac:dyDescent="0.2">
      <c r="B39" s="593" t="s">
        <v>176</v>
      </c>
      <c r="C39" s="593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</row>
    <row r="40" spans="2:21" s="52" customFormat="1" ht="12.75" x14ac:dyDescent="0.2">
      <c r="B40" s="363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</row>
    <row r="41" spans="2:21" ht="18.75" customHeight="1" x14ac:dyDescent="0.2">
      <c r="B41" s="627">
        <v>2018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</row>
    <row r="42" spans="2:21" ht="14.25" hidden="1" customHeight="1" outlineLevel="1" x14ac:dyDescent="0.2">
      <c r="B42" s="618" t="s">
        <v>260</v>
      </c>
      <c r="C42" s="619"/>
      <c r="D42" s="59" t="s">
        <v>179</v>
      </c>
      <c r="E42" s="624">
        <f>H32</f>
        <v>3648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6"/>
    </row>
    <row r="43" spans="2:21" s="15" customFormat="1" ht="14.25" hidden="1" customHeight="1" outlineLevel="1" x14ac:dyDescent="0.2">
      <c r="B43" s="620"/>
      <c r="C43" s="621"/>
      <c r="D43" s="60" t="s">
        <v>180</v>
      </c>
      <c r="E43" s="624">
        <f>H34</f>
        <v>3597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6"/>
    </row>
    <row r="44" spans="2:21" hidden="1" outlineLevel="1" x14ac:dyDescent="0.2">
      <c r="B44" s="620"/>
      <c r="C44" s="621"/>
      <c r="D44" s="60" t="s">
        <v>181</v>
      </c>
      <c r="E44" s="415" t="s">
        <v>380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6"/>
    </row>
    <row r="45" spans="2:21" hidden="1" outlineLevel="1" x14ac:dyDescent="0.2">
      <c r="B45" s="620"/>
      <c r="C45" s="621"/>
      <c r="D45" s="595" t="s">
        <v>182</v>
      </c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6"/>
    </row>
    <row r="46" spans="2:21" ht="12" hidden="1" customHeight="1" outlineLevel="1" x14ac:dyDescent="0.2">
      <c r="B46" s="620"/>
      <c r="C46" s="621"/>
      <c r="D46" s="55" t="s">
        <v>183</v>
      </c>
      <c r="E46" s="421" t="s">
        <v>184</v>
      </c>
      <c r="F46" s="421"/>
      <c r="G46" s="421"/>
      <c r="H46" s="421"/>
      <c r="I46" s="421"/>
      <c r="J46" s="421"/>
      <c r="K46" s="421"/>
      <c r="L46" s="421" t="s">
        <v>0</v>
      </c>
      <c r="M46" s="421"/>
      <c r="N46" s="421"/>
      <c r="O46" s="421" t="s">
        <v>185</v>
      </c>
      <c r="P46" s="421"/>
      <c r="Q46" s="421"/>
      <c r="R46" s="421" t="s">
        <v>186</v>
      </c>
      <c r="S46" s="421"/>
      <c r="T46" s="421"/>
      <c r="U46" s="421"/>
    </row>
    <row r="47" spans="2:21" hidden="1" outlineLevel="1" x14ac:dyDescent="0.2">
      <c r="B47" s="620"/>
      <c r="C47" s="621"/>
      <c r="D47" s="56"/>
      <c r="E47" s="406"/>
      <c r="F47" s="407"/>
      <c r="G47" s="407"/>
      <c r="H47" s="407"/>
      <c r="I47" s="407"/>
      <c r="J47" s="407"/>
      <c r="K47" s="408"/>
      <c r="L47" s="406"/>
      <c r="M47" s="407"/>
      <c r="N47" s="408"/>
      <c r="O47" s="406"/>
      <c r="P47" s="407"/>
      <c r="Q47" s="408"/>
      <c r="R47" s="406"/>
      <c r="S47" s="407"/>
      <c r="T47" s="407"/>
      <c r="U47" s="408"/>
    </row>
    <row r="48" spans="2:21" hidden="1" outlineLevel="1" x14ac:dyDescent="0.2">
      <c r="B48" s="620"/>
      <c r="C48" s="621"/>
      <c r="D48" s="56"/>
      <c r="E48" s="57"/>
      <c r="F48" s="51"/>
      <c r="G48" s="51"/>
      <c r="H48" s="51"/>
      <c r="I48" s="51"/>
      <c r="J48" s="51"/>
      <c r="K48" s="58"/>
      <c r="L48" s="57"/>
      <c r="M48" s="51"/>
      <c r="N48" s="58"/>
      <c r="O48" s="57"/>
      <c r="P48" s="51"/>
      <c r="Q48" s="58"/>
      <c r="R48" s="57"/>
      <c r="S48" s="51"/>
      <c r="T48" s="51"/>
      <c r="U48" s="58"/>
    </row>
    <row r="49" spans="2:21" s="15" customFormat="1" ht="11.25" hidden="1" outlineLevel="1" x14ac:dyDescent="0.2">
      <c r="B49" s="622"/>
      <c r="C49" s="623"/>
      <c r="D49" s="56"/>
      <c r="E49" s="406"/>
      <c r="F49" s="407"/>
      <c r="G49" s="407"/>
      <c r="H49" s="407"/>
      <c r="I49" s="407"/>
      <c r="J49" s="407"/>
      <c r="K49" s="408"/>
      <c r="L49" s="406"/>
      <c r="M49" s="407"/>
      <c r="N49" s="408"/>
      <c r="O49" s="406"/>
      <c r="P49" s="407"/>
      <c r="Q49" s="408"/>
      <c r="R49" s="406"/>
      <c r="S49" s="407"/>
      <c r="T49" s="407"/>
      <c r="U49" s="408"/>
    </row>
    <row r="50" spans="2:21" s="52" customFormat="1" ht="3.75" hidden="1" customHeight="1" outlineLevel="1" x14ac:dyDescent="0.2"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</row>
    <row r="51" spans="2:21" ht="14.25" hidden="1" customHeight="1" outlineLevel="1" x14ac:dyDescent="0.2">
      <c r="B51" s="618" t="s">
        <v>261</v>
      </c>
      <c r="C51" s="619"/>
      <c r="D51" s="59" t="s">
        <v>179</v>
      </c>
      <c r="E51" s="624">
        <f>K32</f>
        <v>5952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</row>
    <row r="52" spans="2:21" s="15" customFormat="1" ht="14.25" hidden="1" customHeight="1" outlineLevel="1" x14ac:dyDescent="0.2">
      <c r="B52" s="620"/>
      <c r="C52" s="621"/>
      <c r="D52" s="60" t="s">
        <v>180</v>
      </c>
      <c r="E52" s="624">
        <f>K34</f>
        <v>10797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6"/>
    </row>
    <row r="53" spans="2:21" hidden="1" outlineLevel="1" x14ac:dyDescent="0.2">
      <c r="B53" s="620"/>
      <c r="C53" s="621"/>
      <c r="D53" s="60" t="s">
        <v>181</v>
      </c>
      <c r="E53" s="415" t="s">
        <v>379</v>
      </c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6"/>
    </row>
    <row r="54" spans="2:21" hidden="1" outlineLevel="1" x14ac:dyDescent="0.2">
      <c r="B54" s="620"/>
      <c r="C54" s="621"/>
      <c r="D54" s="595" t="s">
        <v>182</v>
      </c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6"/>
    </row>
    <row r="55" spans="2:21" ht="12" hidden="1" customHeight="1" outlineLevel="1" x14ac:dyDescent="0.2">
      <c r="B55" s="620"/>
      <c r="C55" s="621"/>
      <c r="D55" s="55" t="s">
        <v>183</v>
      </c>
      <c r="E55" s="421" t="s">
        <v>184</v>
      </c>
      <c r="F55" s="421"/>
      <c r="G55" s="421"/>
      <c r="H55" s="421"/>
      <c r="I55" s="421"/>
      <c r="J55" s="421"/>
      <c r="K55" s="421"/>
      <c r="L55" s="421" t="s">
        <v>0</v>
      </c>
      <c r="M55" s="421"/>
      <c r="N55" s="421"/>
      <c r="O55" s="421" t="s">
        <v>185</v>
      </c>
      <c r="P55" s="421"/>
      <c r="Q55" s="421"/>
      <c r="R55" s="421" t="s">
        <v>186</v>
      </c>
      <c r="S55" s="421"/>
      <c r="T55" s="421"/>
      <c r="U55" s="421"/>
    </row>
    <row r="56" spans="2:21" hidden="1" outlineLevel="1" x14ac:dyDescent="0.2">
      <c r="B56" s="620"/>
      <c r="C56" s="621"/>
      <c r="D56" s="56"/>
      <c r="E56" s="406"/>
      <c r="F56" s="407"/>
      <c r="G56" s="407"/>
      <c r="H56" s="407"/>
      <c r="I56" s="407"/>
      <c r="J56" s="407"/>
      <c r="K56" s="408"/>
      <c r="L56" s="406"/>
      <c r="M56" s="407"/>
      <c r="N56" s="408"/>
      <c r="O56" s="406"/>
      <c r="P56" s="407"/>
      <c r="Q56" s="408"/>
      <c r="R56" s="406"/>
      <c r="S56" s="407"/>
      <c r="T56" s="407"/>
      <c r="U56" s="408"/>
    </row>
    <row r="57" spans="2:21" hidden="1" outlineLevel="1" x14ac:dyDescent="0.2">
      <c r="B57" s="620"/>
      <c r="C57" s="621"/>
      <c r="D57" s="56"/>
      <c r="E57" s="57"/>
      <c r="F57" s="51"/>
      <c r="G57" s="51"/>
      <c r="H57" s="51"/>
      <c r="I57" s="51"/>
      <c r="J57" s="51"/>
      <c r="K57" s="58"/>
      <c r="L57" s="57"/>
      <c r="M57" s="51"/>
      <c r="N57" s="58"/>
      <c r="O57" s="57"/>
      <c r="P57" s="51"/>
      <c r="Q57" s="58"/>
      <c r="R57" s="57"/>
      <c r="S57" s="51"/>
      <c r="T57" s="51"/>
      <c r="U57" s="58"/>
    </row>
    <row r="58" spans="2:21" s="15" customFormat="1" ht="11.25" hidden="1" outlineLevel="1" x14ac:dyDescent="0.2">
      <c r="B58" s="622"/>
      <c r="C58" s="623"/>
      <c r="D58" s="56"/>
      <c r="E58" s="406"/>
      <c r="F58" s="407"/>
      <c r="G58" s="407"/>
      <c r="H58" s="407"/>
      <c r="I58" s="407"/>
      <c r="J58" s="407"/>
      <c r="K58" s="408"/>
      <c r="L58" s="406"/>
      <c r="M58" s="407"/>
      <c r="N58" s="408"/>
      <c r="O58" s="406"/>
      <c r="P58" s="407"/>
      <c r="Q58" s="408"/>
      <c r="R58" s="406"/>
      <c r="S58" s="407"/>
      <c r="T58" s="407"/>
      <c r="U58" s="408"/>
    </row>
    <row r="59" spans="2:21" collapsed="1" x14ac:dyDescent="0.2"/>
    <row r="60" spans="2:21" ht="18.75" customHeight="1" x14ac:dyDescent="0.2">
      <c r="B60" s="627">
        <v>2019</v>
      </c>
      <c r="C60" s="627"/>
      <c r="D60" s="627"/>
      <c r="E60" s="627"/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627"/>
      <c r="U60" s="627"/>
    </row>
    <row r="61" spans="2:21" hidden="1" outlineLevel="1" x14ac:dyDescent="0.2">
      <c r="B61" s="618" t="s">
        <v>260</v>
      </c>
      <c r="C61" s="619"/>
      <c r="D61" s="59" t="s">
        <v>179</v>
      </c>
      <c r="E61" s="624">
        <f>O32</f>
        <v>5000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</row>
    <row r="62" spans="2:21" hidden="1" outlineLevel="1" x14ac:dyDescent="0.2">
      <c r="B62" s="620"/>
      <c r="C62" s="621"/>
      <c r="D62" s="60" t="s">
        <v>180</v>
      </c>
      <c r="E62" s="624">
        <f>O34</f>
        <v>6518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</row>
    <row r="63" spans="2:21" hidden="1" outlineLevel="1" x14ac:dyDescent="0.2">
      <c r="B63" s="620"/>
      <c r="C63" s="621"/>
      <c r="D63" s="60" t="s">
        <v>181</v>
      </c>
      <c r="E63" s="415" t="s">
        <v>368</v>
      </c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6"/>
    </row>
    <row r="64" spans="2:21" hidden="1" outlineLevel="1" x14ac:dyDescent="0.2">
      <c r="B64" s="620"/>
      <c r="C64" s="621"/>
      <c r="D64" s="595" t="s">
        <v>182</v>
      </c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6"/>
    </row>
    <row r="65" spans="2:21" hidden="1" outlineLevel="1" x14ac:dyDescent="0.2">
      <c r="B65" s="620"/>
      <c r="C65" s="621"/>
      <c r="D65" s="55" t="s">
        <v>183</v>
      </c>
      <c r="E65" s="421" t="s">
        <v>184</v>
      </c>
      <c r="F65" s="421"/>
      <c r="G65" s="421"/>
      <c r="H65" s="421"/>
      <c r="I65" s="421"/>
      <c r="J65" s="421"/>
      <c r="K65" s="421"/>
      <c r="L65" s="421" t="s">
        <v>0</v>
      </c>
      <c r="M65" s="421"/>
      <c r="N65" s="421"/>
      <c r="O65" s="421" t="s">
        <v>185</v>
      </c>
      <c r="P65" s="421"/>
      <c r="Q65" s="421"/>
      <c r="R65" s="421" t="s">
        <v>186</v>
      </c>
      <c r="S65" s="421"/>
      <c r="T65" s="421"/>
      <c r="U65" s="421"/>
    </row>
    <row r="66" spans="2:21" hidden="1" outlineLevel="1" x14ac:dyDescent="0.2">
      <c r="B66" s="620"/>
      <c r="C66" s="621"/>
      <c r="D66" s="56"/>
      <c r="E66" s="406"/>
      <c r="F66" s="407"/>
      <c r="G66" s="407"/>
      <c r="H66" s="407"/>
      <c r="I66" s="407"/>
      <c r="J66" s="407"/>
      <c r="K66" s="408"/>
      <c r="L66" s="406"/>
      <c r="M66" s="407"/>
      <c r="N66" s="408"/>
      <c r="O66" s="406"/>
      <c r="P66" s="407"/>
      <c r="Q66" s="408"/>
      <c r="R66" s="406"/>
      <c r="S66" s="407"/>
      <c r="T66" s="407"/>
      <c r="U66" s="408"/>
    </row>
    <row r="67" spans="2:21" hidden="1" outlineLevel="1" x14ac:dyDescent="0.2">
      <c r="B67" s="620"/>
      <c r="C67" s="621"/>
      <c r="D67" s="56"/>
      <c r="E67" s="57"/>
      <c r="F67" s="51"/>
      <c r="G67" s="51"/>
      <c r="H67" s="51"/>
      <c r="I67" s="51"/>
      <c r="J67" s="51"/>
      <c r="K67" s="58"/>
      <c r="L67" s="57"/>
      <c r="M67" s="51"/>
      <c r="N67" s="58"/>
      <c r="O67" s="57"/>
      <c r="P67" s="51"/>
      <c r="Q67" s="58"/>
      <c r="R67" s="57"/>
      <c r="S67" s="51"/>
      <c r="T67" s="51"/>
      <c r="U67" s="58"/>
    </row>
    <row r="68" spans="2:21" hidden="1" outlineLevel="1" x14ac:dyDescent="0.2">
      <c r="B68" s="622"/>
      <c r="C68" s="623"/>
      <c r="D68" s="56"/>
      <c r="E68" s="406"/>
      <c r="F68" s="407"/>
      <c r="G68" s="407"/>
      <c r="H68" s="407"/>
      <c r="I68" s="407"/>
      <c r="J68" s="407"/>
      <c r="K68" s="408"/>
      <c r="L68" s="406"/>
      <c r="M68" s="407"/>
      <c r="N68" s="408"/>
      <c r="O68" s="406"/>
      <c r="P68" s="407"/>
      <c r="Q68" s="408"/>
      <c r="R68" s="406"/>
      <c r="S68" s="407"/>
      <c r="T68" s="407"/>
      <c r="U68" s="408"/>
    </row>
    <row r="69" spans="2:21" s="52" customFormat="1" ht="3.75" hidden="1" customHeight="1" outlineLevel="1" x14ac:dyDescent="0.2"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</row>
    <row r="70" spans="2:21" hidden="1" outlineLevel="1" x14ac:dyDescent="0.2">
      <c r="B70" s="618" t="s">
        <v>261</v>
      </c>
      <c r="C70" s="619"/>
      <c r="D70" s="59" t="s">
        <v>179</v>
      </c>
      <c r="E70" s="624">
        <f>R32</f>
        <v>10000</v>
      </c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</row>
    <row r="71" spans="2:21" hidden="1" outlineLevel="1" x14ac:dyDescent="0.2">
      <c r="B71" s="620"/>
      <c r="C71" s="621"/>
      <c r="D71" s="60" t="s">
        <v>180</v>
      </c>
      <c r="E71" s="624">
        <f>R34</f>
        <v>8863</v>
      </c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</row>
    <row r="72" spans="2:21" hidden="1" outlineLevel="1" x14ac:dyDescent="0.2">
      <c r="B72" s="620"/>
      <c r="C72" s="621"/>
      <c r="D72" s="60" t="s">
        <v>181</v>
      </c>
      <c r="E72" s="415" t="s">
        <v>479</v>
      </c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6"/>
    </row>
    <row r="73" spans="2:21" hidden="1" outlineLevel="1" x14ac:dyDescent="0.2">
      <c r="B73" s="620"/>
      <c r="C73" s="621"/>
      <c r="D73" s="595" t="s">
        <v>182</v>
      </c>
      <c r="E73" s="595"/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6"/>
    </row>
    <row r="74" spans="2:21" hidden="1" outlineLevel="1" x14ac:dyDescent="0.2">
      <c r="B74" s="620"/>
      <c r="C74" s="621"/>
      <c r="D74" s="55" t="s">
        <v>183</v>
      </c>
      <c r="E74" s="421" t="s">
        <v>184</v>
      </c>
      <c r="F74" s="421"/>
      <c r="G74" s="421"/>
      <c r="H74" s="421"/>
      <c r="I74" s="421"/>
      <c r="J74" s="421"/>
      <c r="K74" s="421"/>
      <c r="L74" s="421" t="s">
        <v>0</v>
      </c>
      <c r="M74" s="421"/>
      <c r="N74" s="421"/>
      <c r="O74" s="421" t="s">
        <v>185</v>
      </c>
      <c r="P74" s="421"/>
      <c r="Q74" s="421"/>
      <c r="R74" s="421" t="s">
        <v>186</v>
      </c>
      <c r="S74" s="421"/>
      <c r="T74" s="421"/>
      <c r="U74" s="421"/>
    </row>
    <row r="75" spans="2:21" hidden="1" outlineLevel="1" x14ac:dyDescent="0.2">
      <c r="B75" s="620"/>
      <c r="C75" s="621"/>
      <c r="D75" s="56"/>
      <c r="E75" s="406"/>
      <c r="F75" s="407"/>
      <c r="G75" s="407"/>
      <c r="H75" s="407"/>
      <c r="I75" s="407"/>
      <c r="J75" s="407"/>
      <c r="K75" s="408"/>
      <c r="L75" s="406"/>
      <c r="M75" s="407"/>
      <c r="N75" s="408"/>
      <c r="O75" s="406"/>
      <c r="P75" s="407"/>
      <c r="Q75" s="408"/>
      <c r="R75" s="406"/>
      <c r="S75" s="407"/>
      <c r="T75" s="407"/>
      <c r="U75" s="408"/>
    </row>
    <row r="76" spans="2:21" hidden="1" outlineLevel="1" x14ac:dyDescent="0.2">
      <c r="B76" s="620"/>
      <c r="C76" s="621"/>
      <c r="D76" s="56"/>
      <c r="E76" s="57"/>
      <c r="F76" s="51"/>
      <c r="G76" s="51"/>
      <c r="H76" s="51"/>
      <c r="I76" s="51"/>
      <c r="J76" s="51"/>
      <c r="K76" s="58"/>
      <c r="L76" s="57"/>
      <c r="M76" s="51"/>
      <c r="N76" s="58"/>
      <c r="O76" s="57"/>
      <c r="P76" s="51"/>
      <c r="Q76" s="58"/>
      <c r="R76" s="57"/>
      <c r="S76" s="51"/>
      <c r="T76" s="51"/>
      <c r="U76" s="58"/>
    </row>
    <row r="77" spans="2:21" hidden="1" outlineLevel="1" x14ac:dyDescent="0.2">
      <c r="B77" s="622"/>
      <c r="C77" s="623"/>
      <c r="D77" s="56"/>
      <c r="E77" s="406"/>
      <c r="F77" s="407"/>
      <c r="G77" s="407"/>
      <c r="H77" s="407"/>
      <c r="I77" s="407"/>
      <c r="J77" s="407"/>
      <c r="K77" s="408"/>
      <c r="L77" s="406"/>
      <c r="M77" s="407"/>
      <c r="N77" s="408"/>
      <c r="O77" s="406"/>
      <c r="P77" s="407"/>
      <c r="Q77" s="408"/>
      <c r="R77" s="406"/>
      <c r="S77" s="407"/>
      <c r="T77" s="407"/>
      <c r="U77" s="408"/>
    </row>
    <row r="78" spans="2:21" collapsed="1" x14ac:dyDescent="0.2"/>
    <row r="79" spans="2:21" ht="12" customHeight="1" x14ac:dyDescent="0.2"/>
    <row r="80" spans="2:21" ht="12" customHeight="1" x14ac:dyDescent="0.2"/>
    <row r="81" spans="2:21" s="15" customFormat="1" ht="20.25" customHeight="1" x14ac:dyDescent="0.2">
      <c r="B81" s="448" t="s">
        <v>313</v>
      </c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</row>
    <row r="82" spans="2:21" ht="12" hidden="1" customHeight="1" outlineLevel="1" x14ac:dyDescent="0.2">
      <c r="I82" s="12"/>
    </row>
    <row r="83" spans="2:21" ht="12" hidden="1" customHeight="1" outlineLevel="1" x14ac:dyDescent="0.2">
      <c r="B83" s="575" t="s">
        <v>118</v>
      </c>
      <c r="C83" s="576"/>
      <c r="D83" s="576"/>
      <c r="E83" s="576"/>
      <c r="F83" s="576"/>
      <c r="G83" s="577"/>
      <c r="H83" s="581" t="s">
        <v>198</v>
      </c>
      <c r="I83" s="582"/>
      <c r="J83" s="582"/>
      <c r="K83" s="583"/>
    </row>
    <row r="84" spans="2:21" ht="12" hidden="1" customHeight="1" outlineLevel="1" x14ac:dyDescent="0.2">
      <c r="B84" s="578"/>
      <c r="C84" s="579"/>
      <c r="D84" s="579"/>
      <c r="E84" s="579"/>
      <c r="F84" s="579"/>
      <c r="G84" s="580"/>
      <c r="H84" s="584"/>
      <c r="I84" s="585"/>
      <c r="J84" s="585"/>
      <c r="K84" s="586"/>
    </row>
    <row r="85" spans="2:21" ht="12" hidden="1" customHeight="1" outlineLevel="1" x14ac:dyDescent="0.2">
      <c r="B85" s="503" t="s">
        <v>365</v>
      </c>
      <c r="C85" s="504"/>
      <c r="D85" s="504"/>
      <c r="E85" s="504"/>
      <c r="F85" s="504"/>
      <c r="G85" s="505"/>
      <c r="H85" s="587">
        <f>H90</f>
        <v>14394</v>
      </c>
      <c r="I85" s="588"/>
      <c r="J85" s="588"/>
      <c r="K85" s="589"/>
    </row>
    <row r="86" spans="2:21" ht="12" hidden="1" customHeight="1" outlineLevel="1" x14ac:dyDescent="0.2">
      <c r="B86" s="506"/>
      <c r="C86" s="507"/>
      <c r="D86" s="507"/>
      <c r="E86" s="507"/>
      <c r="F86" s="507"/>
      <c r="G86" s="508"/>
      <c r="H86" s="512"/>
      <c r="I86" s="513"/>
      <c r="J86" s="513"/>
      <c r="K86" s="514"/>
    </row>
    <row r="87" spans="2:21" ht="12" hidden="1" customHeight="1" outlineLevel="1" x14ac:dyDescent="0.2"/>
    <row r="88" spans="2:21" ht="27.75" hidden="1" customHeight="1" outlineLevel="1" x14ac:dyDescent="0.2">
      <c r="B88" s="69" t="s">
        <v>119</v>
      </c>
      <c r="C88" s="590" t="s">
        <v>366</v>
      </c>
      <c r="D88" s="591"/>
      <c r="E88" s="591"/>
      <c r="F88" s="591"/>
      <c r="G88" s="592"/>
      <c r="H88" s="274" t="s">
        <v>260</v>
      </c>
      <c r="I88" s="275"/>
      <c r="J88" s="274" t="s">
        <v>261</v>
      </c>
      <c r="K88" s="275"/>
    </row>
    <row r="89" spans="2:21" ht="22.5" hidden="1" customHeight="1" outlineLevel="1" x14ac:dyDescent="0.2">
      <c r="B89" s="141">
        <v>1</v>
      </c>
      <c r="C89" s="631" t="s">
        <v>381</v>
      </c>
      <c r="D89" s="631"/>
      <c r="E89" s="631"/>
      <c r="F89" s="631"/>
      <c r="G89" s="631"/>
      <c r="H89" s="629">
        <v>3597</v>
      </c>
      <c r="I89" s="629"/>
      <c r="J89" s="629">
        <v>10797</v>
      </c>
      <c r="K89" s="629"/>
    </row>
    <row r="90" spans="2:21" ht="12" hidden="1" customHeight="1" outlineLevel="1" x14ac:dyDescent="0.2">
      <c r="B90" s="628" t="s">
        <v>168</v>
      </c>
      <c r="C90" s="628"/>
      <c r="D90" s="628"/>
      <c r="E90" s="628"/>
      <c r="F90" s="628"/>
      <c r="G90" s="628"/>
      <c r="H90" s="630">
        <f>SUM(H89:K89)</f>
        <v>14394</v>
      </c>
      <c r="I90" s="630"/>
      <c r="J90" s="630"/>
      <c r="K90" s="630"/>
    </row>
    <row r="91" spans="2:21" ht="12" customHeight="1" collapsed="1" x14ac:dyDescent="0.2"/>
    <row r="92" spans="2:21" ht="12" customHeight="1" x14ac:dyDescent="0.2"/>
    <row r="93" spans="2:21" ht="12" customHeight="1" x14ac:dyDescent="0.2"/>
    <row r="94" spans="2:21" s="15" customFormat="1" ht="20.25" customHeight="1" x14ac:dyDescent="0.2">
      <c r="B94" s="448" t="s">
        <v>314</v>
      </c>
      <c r="C94" s="448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</row>
    <row r="95" spans="2:21" ht="12" hidden="1" customHeight="1" outlineLevel="1" x14ac:dyDescent="0.2">
      <c r="E95" s="140"/>
      <c r="I95" s="12"/>
    </row>
    <row r="96" spans="2:21" ht="12" hidden="1" customHeight="1" outlineLevel="1" x14ac:dyDescent="0.2">
      <c r="B96" s="575" t="s">
        <v>118</v>
      </c>
      <c r="C96" s="576"/>
      <c r="D96" s="576"/>
      <c r="E96" s="576"/>
      <c r="F96" s="576"/>
      <c r="G96" s="577"/>
      <c r="H96" s="581" t="s">
        <v>198</v>
      </c>
      <c r="I96" s="582"/>
      <c r="J96" s="582"/>
      <c r="K96" s="583"/>
    </row>
    <row r="97" spans="2:11" ht="12" hidden="1" customHeight="1" outlineLevel="1" x14ac:dyDescent="0.2">
      <c r="B97" s="578"/>
      <c r="C97" s="579"/>
      <c r="D97" s="579"/>
      <c r="E97" s="579"/>
      <c r="F97" s="579"/>
      <c r="G97" s="580"/>
      <c r="H97" s="584"/>
      <c r="I97" s="585"/>
      <c r="J97" s="585"/>
      <c r="K97" s="586"/>
    </row>
    <row r="98" spans="2:11" ht="12" hidden="1" customHeight="1" outlineLevel="1" x14ac:dyDescent="0.2">
      <c r="B98" s="503" t="s">
        <v>365</v>
      </c>
      <c r="C98" s="504"/>
      <c r="D98" s="504"/>
      <c r="E98" s="504"/>
      <c r="F98" s="504"/>
      <c r="G98" s="505"/>
      <c r="H98" s="587">
        <f>H103</f>
        <v>15381</v>
      </c>
      <c r="I98" s="588"/>
      <c r="J98" s="588"/>
      <c r="K98" s="589"/>
    </row>
    <row r="99" spans="2:11" ht="12" hidden="1" customHeight="1" outlineLevel="1" x14ac:dyDescent="0.2">
      <c r="B99" s="506"/>
      <c r="C99" s="507"/>
      <c r="D99" s="507"/>
      <c r="E99" s="507"/>
      <c r="F99" s="507"/>
      <c r="G99" s="508"/>
      <c r="H99" s="512"/>
      <c r="I99" s="513"/>
      <c r="J99" s="513"/>
      <c r="K99" s="514"/>
    </row>
    <row r="100" spans="2:11" ht="12" hidden="1" customHeight="1" outlineLevel="1" x14ac:dyDescent="0.2">
      <c r="E100" s="140"/>
    </row>
    <row r="101" spans="2:11" ht="27.75" hidden="1" customHeight="1" outlineLevel="1" x14ac:dyDescent="0.2">
      <c r="B101" s="69" t="s">
        <v>119</v>
      </c>
      <c r="C101" s="590" t="s">
        <v>366</v>
      </c>
      <c r="D101" s="591"/>
      <c r="E101" s="591"/>
      <c r="F101" s="591"/>
      <c r="G101" s="592"/>
      <c r="H101" s="274" t="s">
        <v>260</v>
      </c>
      <c r="I101" s="275"/>
      <c r="J101" s="274" t="s">
        <v>261</v>
      </c>
      <c r="K101" s="275"/>
    </row>
    <row r="102" spans="2:11" ht="22.5" hidden="1" customHeight="1" outlineLevel="1" x14ac:dyDescent="0.2">
      <c r="B102" s="141">
        <v>1</v>
      </c>
      <c r="C102" s="631" t="s">
        <v>381</v>
      </c>
      <c r="D102" s="631"/>
      <c r="E102" s="631"/>
      <c r="F102" s="631"/>
      <c r="G102" s="631"/>
      <c r="H102" s="629">
        <f>O34</f>
        <v>6518</v>
      </c>
      <c r="I102" s="629"/>
      <c r="J102" s="629">
        <f>R34</f>
        <v>8863</v>
      </c>
      <c r="K102" s="629"/>
    </row>
    <row r="103" spans="2:11" ht="12" hidden="1" customHeight="1" outlineLevel="1" x14ac:dyDescent="0.2">
      <c r="B103" s="628" t="s">
        <v>168</v>
      </c>
      <c r="C103" s="628"/>
      <c r="D103" s="628"/>
      <c r="E103" s="628"/>
      <c r="F103" s="628"/>
      <c r="G103" s="628"/>
      <c r="H103" s="630">
        <f>SUM(H102:K102)</f>
        <v>15381</v>
      </c>
      <c r="I103" s="630"/>
      <c r="J103" s="630"/>
      <c r="K103" s="630"/>
    </row>
    <row r="104" spans="2:11" ht="12" customHeight="1" collapsed="1" x14ac:dyDescent="0.2">
      <c r="E104" s="140"/>
    </row>
    <row r="105" spans="2:11" ht="12" customHeight="1" x14ac:dyDescent="0.2"/>
    <row r="106" spans="2:11" ht="12" customHeight="1" x14ac:dyDescent="0.2"/>
    <row r="107" spans="2:11" ht="12" hidden="1" customHeight="1" x14ac:dyDescent="0.2"/>
    <row r="108" spans="2:11" ht="12" hidden="1" customHeight="1" x14ac:dyDescent="0.2"/>
    <row r="109" spans="2:11" ht="12" hidden="1" customHeight="1" x14ac:dyDescent="0.2"/>
    <row r="110" spans="2:11" ht="12" hidden="1" customHeight="1" x14ac:dyDescent="0.2"/>
    <row r="111" spans="2:11" ht="12" hidden="1" customHeight="1" x14ac:dyDescent="0.2"/>
    <row r="112" spans="2:11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  <row r="189" ht="12" hidden="1" customHeight="1" x14ac:dyDescent="0.2"/>
    <row r="190" ht="12" hidden="1" customHeight="1" x14ac:dyDescent="0.2"/>
    <row r="191" ht="12" hidden="1" customHeight="1" x14ac:dyDescent="0.2"/>
    <row r="192" ht="12" hidden="1" customHeight="1" x14ac:dyDescent="0.2"/>
    <row r="193" ht="12" hidden="1" customHeight="1" x14ac:dyDescent="0.2"/>
    <row r="194" ht="12" hidden="1" customHeight="1" x14ac:dyDescent="0.2"/>
    <row r="195" ht="12" hidden="1" customHeight="1" x14ac:dyDescent="0.2"/>
    <row r="196" ht="12" hidden="1" customHeight="1" x14ac:dyDescent="0.2"/>
    <row r="197" ht="12" hidden="1" customHeight="1" x14ac:dyDescent="0.2"/>
    <row r="198" ht="12" hidden="1" customHeight="1" x14ac:dyDescent="0.2"/>
    <row r="199" ht="12" hidden="1" customHeight="1" x14ac:dyDescent="0.2"/>
    <row r="200" ht="12" hidden="1" customHeight="1" x14ac:dyDescent="0.2"/>
    <row r="201" ht="12" hidden="1" customHeight="1" x14ac:dyDescent="0.2"/>
    <row r="202" ht="12" hidden="1" customHeight="1" x14ac:dyDescent="0.2"/>
    <row r="203" ht="12" hidden="1" customHeight="1" x14ac:dyDescent="0.2"/>
    <row r="204" ht="12" hidden="1" customHeight="1" x14ac:dyDescent="0.2"/>
    <row r="205" ht="12" hidden="1" customHeight="1" x14ac:dyDescent="0.2"/>
    <row r="206" ht="12" hidden="1" customHeight="1" x14ac:dyDescent="0.2"/>
    <row r="207" ht="12" hidden="1" customHeight="1" x14ac:dyDescent="0.2"/>
    <row r="208" ht="12" hidden="1" customHeight="1" x14ac:dyDescent="0.2"/>
    <row r="209" ht="12" hidden="1" customHeight="1" x14ac:dyDescent="0.2"/>
    <row r="210" ht="12" hidden="1" customHeight="1" x14ac:dyDescent="0.2"/>
    <row r="211" ht="12" hidden="1" customHeight="1" x14ac:dyDescent="0.2"/>
    <row r="212" ht="12" hidden="1" customHeight="1" x14ac:dyDescent="0.2"/>
    <row r="213" ht="12" hidden="1" customHeight="1" x14ac:dyDescent="0.2"/>
    <row r="214" ht="12" hidden="1" customHeight="1" x14ac:dyDescent="0.2"/>
    <row r="215" ht="12" hidden="1" customHeight="1" x14ac:dyDescent="0.2"/>
    <row r="216" ht="12" hidden="1" customHeight="1" x14ac:dyDescent="0.2"/>
    <row r="217" ht="12" hidden="1" customHeight="1" x14ac:dyDescent="0.2"/>
    <row r="218" ht="12" hidden="1" customHeight="1" x14ac:dyDescent="0.2"/>
    <row r="219" ht="12" hidden="1" customHeight="1" x14ac:dyDescent="0.2"/>
    <row r="220" ht="12" hidden="1" customHeight="1" x14ac:dyDescent="0.2"/>
    <row r="221" ht="12" hidden="1" customHeight="1" x14ac:dyDescent="0.2"/>
    <row r="222" ht="12" hidden="1" customHeight="1" x14ac:dyDescent="0.2"/>
    <row r="223" ht="12" hidden="1" customHeight="1" x14ac:dyDescent="0.2"/>
    <row r="224" ht="12" hidden="1" customHeight="1" x14ac:dyDescent="0.2"/>
    <row r="225" ht="12" hidden="1" customHeight="1" x14ac:dyDescent="0.2"/>
    <row r="226" ht="12" hidden="1" customHeight="1" x14ac:dyDescent="0.2"/>
    <row r="227" ht="12" hidden="1" customHeight="1" x14ac:dyDescent="0.2"/>
    <row r="228" ht="12" hidden="1" customHeight="1" x14ac:dyDescent="0.2"/>
    <row r="229" ht="12" hidden="1" customHeight="1" x14ac:dyDescent="0.2"/>
    <row r="230" ht="12" hidden="1" customHeight="1" x14ac:dyDescent="0.2"/>
    <row r="231" ht="12" hidden="1" customHeight="1" x14ac:dyDescent="0.2"/>
    <row r="232" ht="12" hidden="1" customHeight="1" x14ac:dyDescent="0.2"/>
    <row r="233" ht="12" hidden="1" customHeight="1" x14ac:dyDescent="0.2"/>
    <row r="234" ht="12" hidden="1" customHeight="1" x14ac:dyDescent="0.2"/>
    <row r="235" ht="12" hidden="1" customHeight="1" x14ac:dyDescent="0.2"/>
    <row r="236" ht="12" hidden="1" customHeight="1" x14ac:dyDescent="0.2"/>
    <row r="237" ht="12" hidden="1" customHeight="1" x14ac:dyDescent="0.2"/>
    <row r="238" ht="12" hidden="1" customHeight="1" x14ac:dyDescent="0.2"/>
    <row r="239" ht="12" hidden="1" customHeight="1" x14ac:dyDescent="0.2"/>
    <row r="240" ht="12" hidden="1" customHeight="1" x14ac:dyDescent="0.2"/>
    <row r="241" ht="12" hidden="1" customHeight="1" x14ac:dyDescent="0.2"/>
    <row r="242" ht="12" hidden="1" customHeight="1" x14ac:dyDescent="0.2"/>
    <row r="243" ht="12" hidden="1" customHeight="1" x14ac:dyDescent="0.2"/>
    <row r="244" ht="12" hidden="1" customHeight="1" x14ac:dyDescent="0.2"/>
    <row r="245" ht="12" hidden="1" customHeight="1" x14ac:dyDescent="0.2"/>
    <row r="246" ht="12" hidden="1" customHeight="1" x14ac:dyDescent="0.2"/>
    <row r="247" ht="12" hidden="1" customHeight="1" x14ac:dyDescent="0.2"/>
    <row r="248" ht="12" hidden="1" customHeight="1" x14ac:dyDescent="0.2"/>
    <row r="249" ht="12" hidden="1" customHeight="1" x14ac:dyDescent="0.2"/>
    <row r="250" ht="12" hidden="1" customHeight="1" x14ac:dyDescent="0.2"/>
    <row r="251" ht="12" hidden="1" customHeight="1" x14ac:dyDescent="0.2"/>
    <row r="252" ht="12" hidden="1" customHeight="1" x14ac:dyDescent="0.2"/>
    <row r="253" ht="12" hidden="1" customHeight="1" x14ac:dyDescent="0.2"/>
    <row r="254" ht="12" hidden="1" customHeight="1" x14ac:dyDescent="0.2"/>
    <row r="255" ht="12" hidden="1" customHeight="1" x14ac:dyDescent="0.2"/>
    <row r="256" ht="12" hidden="1" customHeight="1" x14ac:dyDescent="0.2"/>
    <row r="257" ht="12" hidden="1" customHeight="1" x14ac:dyDescent="0.2"/>
    <row r="258" ht="12" hidden="1" customHeight="1" x14ac:dyDescent="0.2"/>
    <row r="259" ht="12" hidden="1" customHeight="1" x14ac:dyDescent="0.2"/>
    <row r="260" ht="12" hidden="1" customHeight="1" x14ac:dyDescent="0.2"/>
    <row r="261" ht="12" hidden="1" customHeight="1" x14ac:dyDescent="0.2"/>
    <row r="262" ht="12" hidden="1" customHeight="1" x14ac:dyDescent="0.2"/>
    <row r="263" ht="12" hidden="1" customHeight="1" x14ac:dyDescent="0.2"/>
    <row r="264" ht="12" hidden="1" customHeight="1" x14ac:dyDescent="0.2"/>
    <row r="265" ht="12" hidden="1" customHeight="1" x14ac:dyDescent="0.2"/>
    <row r="266" ht="12" hidden="1" customHeight="1" x14ac:dyDescent="0.2"/>
    <row r="267" ht="12" hidden="1" customHeight="1" x14ac:dyDescent="0.2"/>
    <row r="268" ht="12" hidden="1" customHeight="1" x14ac:dyDescent="0.2"/>
    <row r="269" ht="12" hidden="1" customHeight="1" x14ac:dyDescent="0.2"/>
    <row r="270" ht="12" hidden="1" customHeight="1" x14ac:dyDescent="0.2"/>
    <row r="271" ht="12" hidden="1" customHeight="1" x14ac:dyDescent="0.2"/>
    <row r="272" ht="12" hidden="1" customHeight="1" x14ac:dyDescent="0.2"/>
    <row r="273" ht="12" hidden="1" customHeight="1" x14ac:dyDescent="0.2"/>
    <row r="274" ht="12" hidden="1" customHeight="1" x14ac:dyDescent="0.2"/>
    <row r="275" ht="12" hidden="1" customHeight="1" x14ac:dyDescent="0.2"/>
    <row r="276" ht="12" hidden="1" customHeight="1" x14ac:dyDescent="0.2"/>
    <row r="277" ht="12" hidden="1" customHeight="1" x14ac:dyDescent="0.2"/>
    <row r="278" ht="12" hidden="1" customHeight="1" x14ac:dyDescent="0.2"/>
    <row r="279" ht="12" hidden="1" customHeight="1" x14ac:dyDescent="0.2"/>
    <row r="280" ht="12" hidden="1" customHeight="1" x14ac:dyDescent="0.2"/>
    <row r="281" ht="12" hidden="1" customHeight="1" x14ac:dyDescent="0.2"/>
    <row r="282" ht="12" hidden="1" customHeight="1" x14ac:dyDescent="0.2"/>
    <row r="283" ht="12" hidden="1" customHeight="1" x14ac:dyDescent="0.2"/>
    <row r="284" ht="12" hidden="1" customHeight="1" x14ac:dyDescent="0.2"/>
    <row r="285" ht="12" hidden="1" customHeight="1" x14ac:dyDescent="0.2"/>
    <row r="286" ht="12" hidden="1" customHeight="1" x14ac:dyDescent="0.2"/>
    <row r="287" ht="12" hidden="1" customHeight="1" x14ac:dyDescent="0.2"/>
    <row r="288" ht="12" hidden="1" customHeight="1" x14ac:dyDescent="0.2"/>
    <row r="289" ht="12" hidden="1" customHeight="1" x14ac:dyDescent="0.2"/>
    <row r="290" ht="12" hidden="1" customHeight="1" x14ac:dyDescent="0.2"/>
    <row r="291" ht="12" hidden="1" customHeight="1" x14ac:dyDescent="0.2"/>
    <row r="292" ht="12" hidden="1" customHeight="1" x14ac:dyDescent="0.2"/>
    <row r="293" ht="12" hidden="1" customHeight="1" x14ac:dyDescent="0.2"/>
    <row r="294" ht="12" hidden="1" customHeight="1" x14ac:dyDescent="0.2"/>
    <row r="295" ht="12" hidden="1" customHeight="1" x14ac:dyDescent="0.2"/>
    <row r="296" ht="12" hidden="1" customHeight="1" x14ac:dyDescent="0.2"/>
    <row r="297" ht="12" hidden="1" customHeight="1" x14ac:dyDescent="0.2"/>
    <row r="298" ht="12" hidden="1" customHeight="1" x14ac:dyDescent="0.2"/>
    <row r="299" ht="12" hidden="1" customHeight="1" x14ac:dyDescent="0.2"/>
    <row r="300" ht="12" hidden="1" customHeight="1" x14ac:dyDescent="0.2"/>
    <row r="301" ht="12" hidden="1" customHeight="1" x14ac:dyDescent="0.2"/>
    <row r="302" ht="12" hidden="1" customHeight="1" x14ac:dyDescent="0.2"/>
    <row r="303" ht="12" hidden="1" customHeight="1" x14ac:dyDescent="0.2"/>
    <row r="304" ht="12" hidden="1" customHeight="1" x14ac:dyDescent="0.2"/>
    <row r="305" ht="12" hidden="1" customHeight="1" x14ac:dyDescent="0.2"/>
    <row r="306" ht="12" hidden="1" customHeight="1" x14ac:dyDescent="0.2"/>
    <row r="307" ht="12" hidden="1" customHeight="1" x14ac:dyDescent="0.2"/>
    <row r="308" ht="12" hidden="1" customHeight="1" x14ac:dyDescent="0.2"/>
    <row r="309" ht="12" hidden="1" customHeight="1" x14ac:dyDescent="0.2"/>
    <row r="310" ht="12" hidden="1" customHeight="1" x14ac:dyDescent="0.2"/>
    <row r="311" ht="12" hidden="1" customHeight="1" x14ac:dyDescent="0.2"/>
    <row r="312" ht="12" hidden="1" customHeight="1" x14ac:dyDescent="0.2"/>
    <row r="313" ht="12" hidden="1" customHeight="1" x14ac:dyDescent="0.2"/>
    <row r="314" ht="12" hidden="1" customHeight="1" x14ac:dyDescent="0.2"/>
    <row r="315" ht="12" hidden="1" customHeight="1" x14ac:dyDescent="0.2"/>
    <row r="316" ht="12" hidden="1" customHeight="1" x14ac:dyDescent="0.2"/>
    <row r="317" ht="12" hidden="1" customHeight="1" x14ac:dyDescent="0.2"/>
    <row r="318" ht="12" hidden="1" customHeight="1" x14ac:dyDescent="0.2"/>
    <row r="319" ht="12" hidden="1" customHeight="1" x14ac:dyDescent="0.2"/>
    <row r="320" ht="12" hidden="1" customHeight="1" x14ac:dyDescent="0.2"/>
    <row r="321" ht="12" hidden="1" customHeight="1" x14ac:dyDescent="0.2"/>
    <row r="322" ht="12" hidden="1" customHeight="1" x14ac:dyDescent="0.2"/>
    <row r="323" ht="12" hidden="1" customHeight="1" x14ac:dyDescent="0.2"/>
    <row r="324" ht="12" hidden="1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</sheetData>
  <protectedRanges>
    <protectedRange algorithmName="SHA-512" hashValue="8XFHS6T1G8iRaxCta42dYVSgW4qCVDaAQZq/RgMAFOEe0HSh6wMWwkRc2zPGCIpPzeR2YxZaWisx6GEvkOulzg==" saltValue="j11RX0KBSrO6vfqdwPNzQw==" spinCount="100000" sqref="C89 C102" name="ADMIN"/>
    <protectedRange algorithmName="SHA-512" hashValue="8XFHS6T1G8iRaxCta42dYVSgW4qCVDaAQZq/RgMAFOEe0HSh6wMWwkRc2zPGCIpPzeR2YxZaWisx6GEvkOulzg==" saltValue="j11RX0KBSrO6vfqdwPNzQw==" spinCount="100000" sqref="H89 H102" name="ADMIN_17"/>
    <protectedRange algorithmName="SHA-512" hashValue="8XFHS6T1G8iRaxCta42dYVSgW4qCVDaAQZq/RgMAFOEe0HSh6wMWwkRc2zPGCIpPzeR2YxZaWisx6GEvkOulzg==" saltValue="j11RX0KBSrO6vfqdwPNzQw==" spinCount="100000" sqref="J89 J102" name="ADMIN_18"/>
  </protectedRanges>
  <mergeCells count="170">
    <mergeCell ref="B81:U81"/>
    <mergeCell ref="B83:G84"/>
    <mergeCell ref="H83:K84"/>
    <mergeCell ref="B85:G86"/>
    <mergeCell ref="H85:K86"/>
    <mergeCell ref="C88:G88"/>
    <mergeCell ref="C89:G89"/>
    <mergeCell ref="H90:K90"/>
    <mergeCell ref="B94:U94"/>
    <mergeCell ref="B103:G103"/>
    <mergeCell ref="H103:K103"/>
    <mergeCell ref="H96:K97"/>
    <mergeCell ref="B98:G99"/>
    <mergeCell ref="H98:K99"/>
    <mergeCell ref="C101:G101"/>
    <mergeCell ref="H101:I101"/>
    <mergeCell ref="J101:K101"/>
    <mergeCell ref="C102:G102"/>
    <mergeCell ref="H102:I102"/>
    <mergeCell ref="J102:K102"/>
    <mergeCell ref="B96:G97"/>
    <mergeCell ref="L77:N77"/>
    <mergeCell ref="O77:Q77"/>
    <mergeCell ref="R77:U77"/>
    <mergeCell ref="B69:U69"/>
    <mergeCell ref="B70:C77"/>
    <mergeCell ref="E70:U70"/>
    <mergeCell ref="E71:U71"/>
    <mergeCell ref="E72:U72"/>
    <mergeCell ref="D73:U73"/>
    <mergeCell ref="E74:K74"/>
    <mergeCell ref="L74:N74"/>
    <mergeCell ref="O74:Q74"/>
    <mergeCell ref="R74:U74"/>
    <mergeCell ref="E75:K75"/>
    <mergeCell ref="L75:N75"/>
    <mergeCell ref="O75:Q75"/>
    <mergeCell ref="R75:U75"/>
    <mergeCell ref="E77:K77"/>
    <mergeCell ref="H88:I88"/>
    <mergeCell ref="J88:K88"/>
    <mergeCell ref="H89:I89"/>
    <mergeCell ref="J89:K89"/>
    <mergeCell ref="B90:G90"/>
    <mergeCell ref="R65:U65"/>
    <mergeCell ref="E66:K66"/>
    <mergeCell ref="L66:N66"/>
    <mergeCell ref="O66:Q66"/>
    <mergeCell ref="R66:U66"/>
    <mergeCell ref="E68:K68"/>
    <mergeCell ref="L68:N68"/>
    <mergeCell ref="O68:Q68"/>
    <mergeCell ref="E58:K58"/>
    <mergeCell ref="L58:N58"/>
    <mergeCell ref="O58:Q58"/>
    <mergeCell ref="R58:U58"/>
    <mergeCell ref="B60:U60"/>
    <mergeCell ref="R68:U68"/>
    <mergeCell ref="B61:C68"/>
    <mergeCell ref="E61:U61"/>
    <mergeCell ref="E62:U62"/>
    <mergeCell ref="E63:U63"/>
    <mergeCell ref="D64:U64"/>
    <mergeCell ref="E65:K65"/>
    <mergeCell ref="L65:N65"/>
    <mergeCell ref="O65:Q65"/>
    <mergeCell ref="B50:U50"/>
    <mergeCell ref="B51:C58"/>
    <mergeCell ref="E51:U51"/>
    <mergeCell ref="E52:U52"/>
    <mergeCell ref="E53:U53"/>
    <mergeCell ref="D54:U54"/>
    <mergeCell ref="E55:K55"/>
    <mergeCell ref="L55:N55"/>
    <mergeCell ref="O55:Q55"/>
    <mergeCell ref="R55:U55"/>
    <mergeCell ref="E56:K56"/>
    <mergeCell ref="L56:N56"/>
    <mergeCell ref="O56:Q56"/>
    <mergeCell ref="R56:U56"/>
    <mergeCell ref="B41:U41"/>
    <mergeCell ref="B42:C49"/>
    <mergeCell ref="E42:U42"/>
    <mergeCell ref="E43:U43"/>
    <mergeCell ref="E44:U44"/>
    <mergeCell ref="D45:U45"/>
    <mergeCell ref="E46:K46"/>
    <mergeCell ref="L46:N46"/>
    <mergeCell ref="O46:Q46"/>
    <mergeCell ref="R46:U46"/>
    <mergeCell ref="E47:K47"/>
    <mergeCell ref="L47:N47"/>
    <mergeCell ref="O47:Q47"/>
    <mergeCell ref="R47:U47"/>
    <mergeCell ref="E49:K49"/>
    <mergeCell ref="L49:N49"/>
    <mergeCell ref="O49:Q49"/>
    <mergeCell ref="R49:U49"/>
    <mergeCell ref="B17:D17"/>
    <mergeCell ref="E17:U17"/>
    <mergeCell ref="B18:D18"/>
    <mergeCell ref="E18:U18"/>
    <mergeCell ref="B19:D19"/>
    <mergeCell ref="E19:U19"/>
    <mergeCell ref="B20:D20"/>
    <mergeCell ref="E20:U20"/>
    <mergeCell ref="B29:B31"/>
    <mergeCell ref="C29:G31"/>
    <mergeCell ref="H29:U29"/>
    <mergeCell ref="B28:U28"/>
    <mergeCell ref="E24:G24"/>
    <mergeCell ref="H24:U24"/>
    <mergeCell ref="E25:G25"/>
    <mergeCell ref="H25:U25"/>
    <mergeCell ref="E26:G26"/>
    <mergeCell ref="H26:U26"/>
    <mergeCell ref="H22:N22"/>
    <mergeCell ref="O22:U22"/>
    <mergeCell ref="H23:N23"/>
    <mergeCell ref="O23:U23"/>
    <mergeCell ref="B22:D26"/>
    <mergeCell ref="E22:G23"/>
    <mergeCell ref="B34:G34"/>
    <mergeCell ref="B21:D21"/>
    <mergeCell ref="E21:U21"/>
    <mergeCell ref="H37:N37"/>
    <mergeCell ref="O37:U37"/>
    <mergeCell ref="B35:G35"/>
    <mergeCell ref="B32:G32"/>
    <mergeCell ref="B33:G33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B10:D10"/>
    <mergeCell ref="E10:U10"/>
    <mergeCell ref="B13:D13"/>
    <mergeCell ref="E13:U13"/>
    <mergeCell ref="B14:D14"/>
    <mergeCell ref="E14:U14"/>
    <mergeCell ref="B15:D15"/>
    <mergeCell ref="E15:U15"/>
    <mergeCell ref="B16:D16"/>
    <mergeCell ref="E16:U16"/>
    <mergeCell ref="B39:U39"/>
    <mergeCell ref="B40:U40"/>
    <mergeCell ref="B37:G37"/>
    <mergeCell ref="H33:N33"/>
    <mergeCell ref="O33:U33"/>
    <mergeCell ref="H34:J34"/>
    <mergeCell ref="K34:N34"/>
    <mergeCell ref="O34:Q34"/>
    <mergeCell ref="R34:U34"/>
    <mergeCell ref="H35:N35"/>
    <mergeCell ref="O35:U35"/>
    <mergeCell ref="H30:N30"/>
    <mergeCell ref="O30:U30"/>
    <mergeCell ref="H31:J31"/>
    <mergeCell ref="K31:N31"/>
    <mergeCell ref="O31:Q31"/>
    <mergeCell ref="R31:U31"/>
    <mergeCell ref="H32:J32"/>
    <mergeCell ref="K32:N32"/>
    <mergeCell ref="O32:Q32"/>
    <mergeCell ref="R32:U32"/>
  </mergeCells>
  <conditionalFormatting sqref="E11">
    <cfRule type="expression" priority="25" stopIfTrue="1">
      <formula>#REF!=""</formula>
    </cfRule>
    <cfRule type="expression" dxfId="69" priority="26" stopIfTrue="1">
      <formula>E11&lt;&gt;""</formula>
    </cfRule>
    <cfRule type="expression" dxfId="68" priority="27" stopIfTrue="1">
      <formula>#REF!&lt;&gt;""</formula>
    </cfRule>
  </conditionalFormatting>
  <conditionalFormatting sqref="E13 E19">
    <cfRule type="expression" priority="22" stopIfTrue="1">
      <formula>#REF!=""</formula>
    </cfRule>
    <cfRule type="expression" dxfId="67" priority="23" stopIfTrue="1">
      <formula>E13&lt;&gt;""</formula>
    </cfRule>
    <cfRule type="expression" dxfId="66" priority="24" stopIfTrue="1">
      <formula>#REF!&lt;&gt;""</formula>
    </cfRule>
  </conditionalFormatting>
  <conditionalFormatting sqref="E15">
    <cfRule type="expression" priority="10" stopIfTrue="1">
      <formula>#REF!=""</formula>
    </cfRule>
    <cfRule type="expression" dxfId="65" priority="11" stopIfTrue="1">
      <formula>E15&lt;&gt;""</formula>
    </cfRule>
    <cfRule type="expression" dxfId="64" priority="12" stopIfTrue="1">
      <formula>#REF!&lt;&gt;""</formula>
    </cfRule>
  </conditionalFormatting>
  <conditionalFormatting sqref="E17">
    <cfRule type="expression" priority="7" stopIfTrue="1">
      <formula>#REF!=""</formula>
    </cfRule>
    <cfRule type="expression" dxfId="63" priority="8" stopIfTrue="1">
      <formula>E17&lt;&gt;""</formula>
    </cfRule>
    <cfRule type="expression" dxfId="62" priority="9" stopIfTrue="1">
      <formula>#REF!&lt;&gt;""</formula>
    </cfRule>
  </conditionalFormatting>
  <conditionalFormatting sqref="E21">
    <cfRule type="expression" priority="4" stopIfTrue="1">
      <formula>#REF!=""</formula>
    </cfRule>
    <cfRule type="expression" dxfId="61" priority="5" stopIfTrue="1">
      <formula>E21&lt;&gt;""</formula>
    </cfRule>
    <cfRule type="expression" dxfId="60" priority="6" stopIfTrue="1">
      <formula>#REF!&lt;&gt;""</formula>
    </cfRule>
  </conditionalFormatting>
  <dataValidations disablePrompts="1" count="1">
    <dataValidation type="list" allowBlank="1" showInputMessage="1" showErrorMessage="1" sqref="D982945:D982971 D917409:D917435 D851873:D851899 D786337:D786363 D720801:D720827 D655265:D655291 D589729:D589755 D524193:D524219 D458657:D458683 D393121:D393147 D327585:D327611 D262049:D262075 D196513:D196539 D130977:D131003 D65441:D65467" xr:uid="{00000000-0002-0000-10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&amp;L&amp;"-,Regular"&amp;7&amp;K01+044 010.2.2.001.02 R3&amp;C&amp;"Calibri,Regular"&amp;7 &amp;K01+04413/03/2019&amp;R&amp;"Calibri,Regular"&amp;7&amp;K01+044Página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261AA18-DDF0-4089-975B-3A5C34BA1B3B}">
            <xm:f>'O1'!C31=""</xm:f>
            <x14:dxf/>
          </x14:cfRule>
          <x14:cfRule type="expression" priority="2" stopIfTrue="1" id="{C974B0EA-7EC2-43EE-B48D-F915B29D088F}">
            <xm:f>'O1'!P31&lt;&gt;""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3" stopIfTrue="1" id="{0D84277B-26F9-4EE1-BF88-0040F1F06C84}">
            <xm:f>'O1'!C31&lt;&gt;""</xm:f>
            <x14:dxf>
              <fill>
                <patternFill patternType="solid">
                  <bgColor indexed="13"/>
                </patternFill>
              </fill>
            </x14:dxf>
          </x14:cfRule>
          <xm:sqref>O30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499984740745262"/>
  </sheetPr>
  <dimension ref="A1:WWM226"/>
  <sheetViews>
    <sheetView showGridLines="0" showRuler="0" zoomScale="130" zoomScaleNormal="130" zoomScaleSheetLayoutView="100" zoomScalePageLayoutView="130" workbookViewId="0">
      <selection activeCell="B7" sqref="B7:B8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593" t="s">
        <v>99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</row>
    <row r="7" spans="2:21" s="15" customFormat="1" ht="11.25" customHeight="1" x14ac:dyDescent="0.2">
      <c r="B7" s="610" t="s">
        <v>44</v>
      </c>
      <c r="C7" s="612" t="s">
        <v>113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4"/>
    </row>
    <row r="8" spans="2:21" s="16" customFormat="1" ht="11.25" customHeight="1" x14ac:dyDescent="0.2">
      <c r="B8" s="611"/>
      <c r="C8" s="615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282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283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78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284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253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81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253</v>
      </c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21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526" t="s">
        <v>75</v>
      </c>
      <c r="C18" s="527"/>
      <c r="D18" s="528"/>
      <c r="E18" s="530" t="s">
        <v>84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21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21" s="16" customFormat="1" ht="52.5" customHeight="1" x14ac:dyDescent="0.2">
      <c r="B20" s="526" t="s">
        <v>77</v>
      </c>
      <c r="C20" s="527"/>
      <c r="D20" s="528"/>
      <c r="E20" s="532" t="s">
        <v>112</v>
      </c>
      <c r="F20" s="530" t="s">
        <v>86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21" s="16" customFormat="1" ht="39" customHeight="1" x14ac:dyDescent="0.2">
      <c r="B21" s="683" t="s">
        <v>398</v>
      </c>
      <c r="C21" s="684"/>
      <c r="D21" s="685"/>
      <c r="E21" s="199"/>
      <c r="F21" s="197"/>
      <c r="G21" s="198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35.25" customHeight="1" x14ac:dyDescent="0.2">
      <c r="B22" s="686"/>
      <c r="C22" s="687"/>
      <c r="D22" s="688"/>
      <c r="E22" s="696" t="s">
        <v>524</v>
      </c>
      <c r="F22" s="697"/>
      <c r="G22" s="698"/>
      <c r="H22" s="692" t="s">
        <v>419</v>
      </c>
      <c r="I22" s="693"/>
      <c r="J22" s="693"/>
      <c r="K22" s="693"/>
      <c r="L22" s="693"/>
      <c r="M22" s="693"/>
      <c r="N22" s="693"/>
      <c r="O22" s="694" t="s">
        <v>529</v>
      </c>
      <c r="P22" s="693"/>
      <c r="Q22" s="693"/>
      <c r="R22" s="693"/>
      <c r="S22" s="693"/>
      <c r="T22" s="693"/>
      <c r="U22" s="695"/>
    </row>
    <row r="23" spans="2:21" s="16" customFormat="1" ht="16.5" customHeight="1" x14ac:dyDescent="0.2">
      <c r="B23" s="686"/>
      <c r="C23" s="687"/>
      <c r="D23" s="688"/>
      <c r="E23" s="696" t="s">
        <v>400</v>
      </c>
      <c r="F23" s="697"/>
      <c r="G23" s="698"/>
      <c r="H23" s="701" t="s">
        <v>412</v>
      </c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2"/>
    </row>
    <row r="24" spans="2:21" s="16" customFormat="1" ht="16.5" customHeight="1" x14ac:dyDescent="0.2">
      <c r="B24" s="686"/>
      <c r="C24" s="687"/>
      <c r="D24" s="688"/>
      <c r="E24" s="696" t="s">
        <v>401</v>
      </c>
      <c r="F24" s="697"/>
      <c r="G24" s="698"/>
      <c r="H24" s="701" t="s">
        <v>442</v>
      </c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2"/>
    </row>
    <row r="25" spans="2:21" s="16" customFormat="1" ht="16.5" customHeight="1" x14ac:dyDescent="0.2">
      <c r="B25" s="689"/>
      <c r="C25" s="690"/>
      <c r="D25" s="691"/>
      <c r="E25" s="696" t="s">
        <v>402</v>
      </c>
      <c r="F25" s="697"/>
      <c r="G25" s="698"/>
      <c r="H25" s="701" t="s">
        <v>403</v>
      </c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02"/>
    </row>
    <row r="26" spans="2:21" x14ac:dyDescent="0.2"/>
    <row r="27" spans="2:21" s="15" customFormat="1" ht="20.25" customHeight="1" x14ac:dyDescent="0.2">
      <c r="B27" s="593" t="s">
        <v>177</v>
      </c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</row>
    <row r="28" spans="2:21" ht="12" customHeight="1" x14ac:dyDescent="0.2">
      <c r="B28" s="597" t="str">
        <f>B7</f>
        <v>S7</v>
      </c>
      <c r="C28" s="599" t="str">
        <f>E10</f>
        <v xml:space="preserve">Número de pessoas que participaram de iniciativas voltadas para as práticas de responsabilidade socioambiental </v>
      </c>
      <c r="D28" s="599"/>
      <c r="E28" s="599"/>
      <c r="F28" s="599"/>
      <c r="G28" s="599"/>
      <c r="H28" s="600" t="s">
        <v>66</v>
      </c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</row>
    <row r="29" spans="2:21" ht="12" customHeight="1" x14ac:dyDescent="0.2">
      <c r="B29" s="598"/>
      <c r="C29" s="599"/>
      <c r="D29" s="599"/>
      <c r="E29" s="599"/>
      <c r="F29" s="599"/>
      <c r="G29" s="599"/>
      <c r="H29" s="601">
        <v>2018</v>
      </c>
      <c r="I29" s="602"/>
      <c r="J29" s="602"/>
      <c r="K29" s="602"/>
      <c r="L29" s="602"/>
      <c r="M29" s="602"/>
      <c r="N29" s="603"/>
      <c r="O29" s="601">
        <v>2019</v>
      </c>
      <c r="P29" s="602"/>
      <c r="Q29" s="602"/>
      <c r="R29" s="602"/>
      <c r="S29" s="602"/>
      <c r="T29" s="602"/>
      <c r="U29" s="603"/>
    </row>
    <row r="30" spans="2:21" ht="12" customHeight="1" x14ac:dyDescent="0.2">
      <c r="B30" s="598"/>
      <c r="C30" s="599"/>
      <c r="D30" s="599"/>
      <c r="E30" s="599"/>
      <c r="F30" s="599"/>
      <c r="G30" s="599"/>
      <c r="H30" s="604" t="s">
        <v>88</v>
      </c>
      <c r="I30" s="605"/>
      <c r="J30" s="606"/>
      <c r="K30" s="607" t="s">
        <v>89</v>
      </c>
      <c r="L30" s="608"/>
      <c r="M30" s="608"/>
      <c r="N30" s="609"/>
      <c r="O30" s="604" t="s">
        <v>88</v>
      </c>
      <c r="P30" s="605"/>
      <c r="Q30" s="606"/>
      <c r="R30" s="607" t="s">
        <v>89</v>
      </c>
      <c r="S30" s="608"/>
      <c r="T30" s="608"/>
      <c r="U30" s="609"/>
    </row>
    <row r="31" spans="2:21" ht="22.5" customHeight="1" x14ac:dyDescent="0.2">
      <c r="B31" s="385" t="s">
        <v>162</v>
      </c>
      <c r="C31" s="386"/>
      <c r="D31" s="386"/>
      <c r="E31" s="386"/>
      <c r="F31" s="386"/>
      <c r="G31" s="387"/>
      <c r="H31" s="569">
        <v>0</v>
      </c>
      <c r="I31" s="569"/>
      <c r="J31" s="570"/>
      <c r="K31" s="571">
        <v>15600</v>
      </c>
      <c r="L31" s="569"/>
      <c r="M31" s="569"/>
      <c r="N31" s="570"/>
      <c r="O31" s="569">
        <v>0</v>
      </c>
      <c r="P31" s="569"/>
      <c r="Q31" s="570"/>
      <c r="R31" s="571">
        <v>20000</v>
      </c>
      <c r="S31" s="569"/>
      <c r="T31" s="569"/>
      <c r="U31" s="570"/>
    </row>
    <row r="32" spans="2:21" x14ac:dyDescent="0.2">
      <c r="B32" s="379" t="s">
        <v>90</v>
      </c>
      <c r="C32" s="380"/>
      <c r="D32" s="380"/>
      <c r="E32" s="380"/>
      <c r="F32" s="380"/>
      <c r="G32" s="381"/>
      <c r="H32" s="572">
        <f>SUM(H31:N31)</f>
        <v>15600</v>
      </c>
      <c r="I32" s="573"/>
      <c r="J32" s="573"/>
      <c r="K32" s="573"/>
      <c r="L32" s="573"/>
      <c r="M32" s="573"/>
      <c r="N32" s="573"/>
      <c r="O32" s="573">
        <f>SUM(O31:U31)</f>
        <v>20000</v>
      </c>
      <c r="P32" s="573"/>
      <c r="Q32" s="573"/>
      <c r="R32" s="573"/>
      <c r="S32" s="573"/>
      <c r="T32" s="573"/>
      <c r="U32" s="574"/>
    </row>
    <row r="33" spans="2:21" ht="22.5" customHeight="1" x14ac:dyDescent="0.2">
      <c r="B33" s="382" t="s">
        <v>161</v>
      </c>
      <c r="C33" s="383"/>
      <c r="D33" s="383"/>
      <c r="E33" s="383"/>
      <c r="F33" s="383"/>
      <c r="G33" s="384"/>
      <c r="H33" s="569">
        <v>42174</v>
      </c>
      <c r="I33" s="569"/>
      <c r="J33" s="570"/>
      <c r="K33" s="571">
        <v>17</v>
      </c>
      <c r="L33" s="569"/>
      <c r="M33" s="569"/>
      <c r="N33" s="570"/>
      <c r="O33" s="569">
        <v>102</v>
      </c>
      <c r="P33" s="569"/>
      <c r="Q33" s="570"/>
      <c r="R33" s="571">
        <f>3220-O33+36940</f>
        <v>40058</v>
      </c>
      <c r="S33" s="569"/>
      <c r="T33" s="569"/>
      <c r="U33" s="570"/>
    </row>
    <row r="34" spans="2:21" x14ac:dyDescent="0.2">
      <c r="B34" s="379" t="s">
        <v>90</v>
      </c>
      <c r="C34" s="380"/>
      <c r="D34" s="380"/>
      <c r="E34" s="380"/>
      <c r="F34" s="380"/>
      <c r="G34" s="381"/>
      <c r="H34" s="572">
        <f>SUM(H33:N33)</f>
        <v>42191</v>
      </c>
      <c r="I34" s="573"/>
      <c r="J34" s="573"/>
      <c r="K34" s="573"/>
      <c r="L34" s="573"/>
      <c r="M34" s="573"/>
      <c r="N34" s="573"/>
      <c r="O34" s="573">
        <f>SUM(O33:U33)</f>
        <v>40160</v>
      </c>
      <c r="P34" s="573"/>
      <c r="Q34" s="573"/>
      <c r="R34" s="573"/>
      <c r="S34" s="573"/>
      <c r="T34" s="573"/>
      <c r="U34" s="574"/>
    </row>
    <row r="35" spans="2:21" s="42" customFormat="1" ht="3.75" customHeight="1" x14ac:dyDescent="0.2"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ht="16.5" customHeight="1" x14ac:dyDescent="0.2">
      <c r="B36" s="405" t="s">
        <v>163</v>
      </c>
      <c r="C36" s="405"/>
      <c r="D36" s="405"/>
      <c r="E36" s="405"/>
      <c r="F36" s="405"/>
      <c r="G36" s="405"/>
      <c r="H36" s="449">
        <f>IF(H34=0,"",H34/H32)</f>
        <v>2.7045512820512823</v>
      </c>
      <c r="I36" s="450"/>
      <c r="J36" s="450" t="str">
        <f>IF(J34=0,"",J34/J32)</f>
        <v/>
      </c>
      <c r="K36" s="450"/>
      <c r="L36" s="450" t="str">
        <f>IF(L34=0,"",L34/L32)</f>
        <v/>
      </c>
      <c r="M36" s="450"/>
      <c r="N36" s="451" t="str">
        <f>IF(N34=0,"",N34/N32)</f>
        <v/>
      </c>
      <c r="O36" s="449"/>
      <c r="P36" s="450" t="str">
        <f>IF(P34=0,"",P34/P32)</f>
        <v/>
      </c>
      <c r="Q36" s="450"/>
      <c r="R36" s="450" t="str">
        <f>IF(R34=0,"",R34/R32)</f>
        <v/>
      </c>
      <c r="S36" s="450"/>
      <c r="T36" s="450" t="str">
        <f>IF(T34=0,"",T34/T32)</f>
        <v/>
      </c>
      <c r="U36" s="451"/>
    </row>
    <row r="37" spans="2:21" ht="12" customHeight="1" x14ac:dyDescent="0.2">
      <c r="U37" s="85"/>
    </row>
    <row r="38" spans="2:21" s="15" customFormat="1" ht="20.25" customHeight="1" x14ac:dyDescent="0.2">
      <c r="B38" s="593" t="s">
        <v>176</v>
      </c>
      <c r="C38" s="593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</row>
    <row r="39" spans="2:21" s="52" customFormat="1" ht="12.75" x14ac:dyDescent="0.2">
      <c r="B39" s="363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</row>
    <row r="40" spans="2:21" ht="18.75" customHeight="1" x14ac:dyDescent="0.2">
      <c r="B40" s="627">
        <v>2018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</row>
    <row r="41" spans="2:21" ht="14.25" hidden="1" customHeight="1" outlineLevel="1" x14ac:dyDescent="0.2">
      <c r="B41" s="618" t="s">
        <v>260</v>
      </c>
      <c r="C41" s="619"/>
      <c r="D41" s="59" t="s">
        <v>179</v>
      </c>
      <c r="E41" s="624">
        <f>H31</f>
        <v>0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6"/>
    </row>
    <row r="42" spans="2:21" s="15" customFormat="1" ht="14.25" hidden="1" customHeight="1" outlineLevel="1" x14ac:dyDescent="0.2">
      <c r="B42" s="620"/>
      <c r="C42" s="621"/>
      <c r="D42" s="60" t="s">
        <v>180</v>
      </c>
      <c r="E42" s="624">
        <f>H33</f>
        <v>42174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6"/>
    </row>
    <row r="43" spans="2:21" hidden="1" outlineLevel="1" x14ac:dyDescent="0.2">
      <c r="B43" s="620"/>
      <c r="C43" s="621"/>
      <c r="D43" s="60" t="s">
        <v>181</v>
      </c>
      <c r="E43" s="415" t="s">
        <v>382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6"/>
    </row>
    <row r="44" spans="2:21" hidden="1" outlineLevel="1" x14ac:dyDescent="0.2">
      <c r="B44" s="620"/>
      <c r="C44" s="621"/>
      <c r="D44" s="595" t="s">
        <v>182</v>
      </c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5"/>
      <c r="T44" s="595"/>
      <c r="U44" s="596"/>
    </row>
    <row r="45" spans="2:21" ht="12" hidden="1" customHeight="1" outlineLevel="1" x14ac:dyDescent="0.2">
      <c r="B45" s="620"/>
      <c r="C45" s="621"/>
      <c r="D45" s="55" t="s">
        <v>183</v>
      </c>
      <c r="E45" s="421" t="s">
        <v>184</v>
      </c>
      <c r="F45" s="421"/>
      <c r="G45" s="421"/>
      <c r="H45" s="421"/>
      <c r="I45" s="421"/>
      <c r="J45" s="421"/>
      <c r="K45" s="421"/>
      <c r="L45" s="421" t="s">
        <v>0</v>
      </c>
      <c r="M45" s="421"/>
      <c r="N45" s="421"/>
      <c r="O45" s="421" t="s">
        <v>185</v>
      </c>
      <c r="P45" s="421"/>
      <c r="Q45" s="421"/>
      <c r="R45" s="421" t="s">
        <v>186</v>
      </c>
      <c r="S45" s="421"/>
      <c r="T45" s="421"/>
      <c r="U45" s="421"/>
    </row>
    <row r="46" spans="2:21" hidden="1" outlineLevel="1" x14ac:dyDescent="0.2">
      <c r="B46" s="620"/>
      <c r="C46" s="621"/>
      <c r="D46" s="56"/>
      <c r="E46" s="406"/>
      <c r="F46" s="407"/>
      <c r="G46" s="407"/>
      <c r="H46" s="407"/>
      <c r="I46" s="407"/>
      <c r="J46" s="407"/>
      <c r="K46" s="408"/>
      <c r="L46" s="406"/>
      <c r="M46" s="407"/>
      <c r="N46" s="408"/>
      <c r="O46" s="406"/>
      <c r="P46" s="407"/>
      <c r="Q46" s="408"/>
      <c r="R46" s="406"/>
      <c r="S46" s="407"/>
      <c r="T46" s="407"/>
      <c r="U46" s="408"/>
    </row>
    <row r="47" spans="2:21" hidden="1" outlineLevel="1" x14ac:dyDescent="0.2">
      <c r="B47" s="620"/>
      <c r="C47" s="621"/>
      <c r="D47" s="56"/>
      <c r="E47" s="57"/>
      <c r="F47" s="51"/>
      <c r="G47" s="51"/>
      <c r="H47" s="51"/>
      <c r="I47" s="51"/>
      <c r="J47" s="51"/>
      <c r="K47" s="58"/>
      <c r="L47" s="57"/>
      <c r="M47" s="51"/>
      <c r="N47" s="58"/>
      <c r="O47" s="57"/>
      <c r="P47" s="51"/>
      <c r="Q47" s="58"/>
      <c r="R47" s="57"/>
      <c r="S47" s="51"/>
      <c r="T47" s="51"/>
      <c r="U47" s="58"/>
    </row>
    <row r="48" spans="2:21" s="15" customFormat="1" ht="11.25" hidden="1" outlineLevel="1" x14ac:dyDescent="0.2">
      <c r="B48" s="622"/>
      <c r="C48" s="623"/>
      <c r="D48" s="56"/>
      <c r="E48" s="406"/>
      <c r="F48" s="407"/>
      <c r="G48" s="407"/>
      <c r="H48" s="407"/>
      <c r="I48" s="407"/>
      <c r="J48" s="407"/>
      <c r="K48" s="408"/>
      <c r="L48" s="406"/>
      <c r="M48" s="407"/>
      <c r="N48" s="408"/>
      <c r="O48" s="406"/>
      <c r="P48" s="407"/>
      <c r="Q48" s="408"/>
      <c r="R48" s="406"/>
      <c r="S48" s="407"/>
      <c r="T48" s="407"/>
      <c r="U48" s="408"/>
    </row>
    <row r="49" spans="2:21" s="52" customFormat="1" ht="3.75" hidden="1" customHeight="1" outlineLevel="1" x14ac:dyDescent="0.2"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</row>
    <row r="50" spans="2:21" ht="14.25" hidden="1" customHeight="1" outlineLevel="1" x14ac:dyDescent="0.2">
      <c r="B50" s="618" t="s">
        <v>261</v>
      </c>
      <c r="C50" s="619"/>
      <c r="D50" s="59" t="s">
        <v>179</v>
      </c>
      <c r="E50" s="624">
        <f>K31</f>
        <v>15600</v>
      </c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6"/>
    </row>
    <row r="51" spans="2:21" s="15" customFormat="1" ht="14.25" hidden="1" customHeight="1" outlineLevel="1" x14ac:dyDescent="0.2">
      <c r="B51" s="620"/>
      <c r="C51" s="621"/>
      <c r="D51" s="60" t="s">
        <v>180</v>
      </c>
      <c r="E51" s="624">
        <f>K33</f>
        <v>17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</row>
    <row r="52" spans="2:21" ht="27.75" hidden="1" customHeight="1" outlineLevel="1" x14ac:dyDescent="0.2">
      <c r="B52" s="620"/>
      <c r="C52" s="621"/>
      <c r="D52" s="60" t="s">
        <v>181</v>
      </c>
      <c r="E52" s="415" t="s">
        <v>383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6"/>
    </row>
    <row r="53" spans="2:21" hidden="1" outlineLevel="1" x14ac:dyDescent="0.2">
      <c r="B53" s="620"/>
      <c r="C53" s="621"/>
      <c r="D53" s="595" t="s">
        <v>182</v>
      </c>
      <c r="E53" s="595"/>
      <c r="F53" s="595"/>
      <c r="G53" s="595"/>
      <c r="H53" s="595"/>
      <c r="I53" s="595"/>
      <c r="J53" s="595"/>
      <c r="K53" s="595"/>
      <c r="L53" s="595"/>
      <c r="M53" s="595"/>
      <c r="N53" s="595"/>
      <c r="O53" s="595"/>
      <c r="P53" s="595"/>
      <c r="Q53" s="595"/>
      <c r="R53" s="595"/>
      <c r="S53" s="595"/>
      <c r="T53" s="595"/>
      <c r="U53" s="596"/>
    </row>
    <row r="54" spans="2:21" ht="12" hidden="1" customHeight="1" outlineLevel="1" x14ac:dyDescent="0.2">
      <c r="B54" s="620"/>
      <c r="C54" s="621"/>
      <c r="D54" s="55" t="s">
        <v>183</v>
      </c>
      <c r="E54" s="421" t="s">
        <v>184</v>
      </c>
      <c r="F54" s="421"/>
      <c r="G54" s="421"/>
      <c r="H54" s="421"/>
      <c r="I54" s="421"/>
      <c r="J54" s="421"/>
      <c r="K54" s="421"/>
      <c r="L54" s="421" t="s">
        <v>0</v>
      </c>
      <c r="M54" s="421"/>
      <c r="N54" s="421"/>
      <c r="O54" s="421" t="s">
        <v>185</v>
      </c>
      <c r="P54" s="421"/>
      <c r="Q54" s="421"/>
      <c r="R54" s="421" t="s">
        <v>186</v>
      </c>
      <c r="S54" s="421"/>
      <c r="T54" s="421"/>
      <c r="U54" s="421"/>
    </row>
    <row r="55" spans="2:21" hidden="1" outlineLevel="1" x14ac:dyDescent="0.2">
      <c r="B55" s="620"/>
      <c r="C55" s="621"/>
      <c r="D55" s="56"/>
      <c r="E55" s="406"/>
      <c r="F55" s="407"/>
      <c r="G55" s="407"/>
      <c r="H55" s="407"/>
      <c r="I55" s="407"/>
      <c r="J55" s="407"/>
      <c r="K55" s="408"/>
      <c r="L55" s="406"/>
      <c r="M55" s="407"/>
      <c r="N55" s="408"/>
      <c r="O55" s="406"/>
      <c r="P55" s="407"/>
      <c r="Q55" s="408"/>
      <c r="R55" s="406"/>
      <c r="S55" s="407"/>
      <c r="T55" s="407"/>
      <c r="U55" s="408"/>
    </row>
    <row r="56" spans="2:21" hidden="1" outlineLevel="1" x14ac:dyDescent="0.2">
      <c r="B56" s="620"/>
      <c r="C56" s="621"/>
      <c r="D56" s="56"/>
      <c r="E56" s="57"/>
      <c r="F56" s="51"/>
      <c r="G56" s="51"/>
      <c r="H56" s="51"/>
      <c r="I56" s="51"/>
      <c r="J56" s="51"/>
      <c r="K56" s="58"/>
      <c r="L56" s="57"/>
      <c r="M56" s="51"/>
      <c r="N56" s="58"/>
      <c r="O56" s="57"/>
      <c r="P56" s="51"/>
      <c r="Q56" s="58"/>
      <c r="R56" s="57"/>
      <c r="S56" s="51"/>
      <c r="T56" s="51"/>
      <c r="U56" s="58"/>
    </row>
    <row r="57" spans="2:21" s="15" customFormat="1" ht="11.25" hidden="1" outlineLevel="1" x14ac:dyDescent="0.2">
      <c r="B57" s="622"/>
      <c r="C57" s="623"/>
      <c r="D57" s="56"/>
      <c r="E57" s="406"/>
      <c r="F57" s="407"/>
      <c r="G57" s="407"/>
      <c r="H57" s="407"/>
      <c r="I57" s="407"/>
      <c r="J57" s="407"/>
      <c r="K57" s="408"/>
      <c r="L57" s="406"/>
      <c r="M57" s="407"/>
      <c r="N57" s="408"/>
      <c r="O57" s="406"/>
      <c r="P57" s="407"/>
      <c r="Q57" s="408"/>
      <c r="R57" s="406"/>
      <c r="S57" s="407"/>
      <c r="T57" s="407"/>
      <c r="U57" s="408"/>
    </row>
    <row r="58" spans="2:21" collapsed="1" x14ac:dyDescent="0.2"/>
    <row r="59" spans="2:21" ht="18.75" customHeight="1" x14ac:dyDescent="0.2">
      <c r="B59" s="627">
        <v>2019</v>
      </c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</row>
    <row r="60" spans="2:21" hidden="1" outlineLevel="1" x14ac:dyDescent="0.2">
      <c r="B60" s="618" t="s">
        <v>260</v>
      </c>
      <c r="C60" s="619"/>
      <c r="D60" s="59" t="s">
        <v>179</v>
      </c>
      <c r="E60" s="624">
        <f>O31</f>
        <v>0</v>
      </c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</row>
    <row r="61" spans="2:21" hidden="1" outlineLevel="1" x14ac:dyDescent="0.2">
      <c r="B61" s="620"/>
      <c r="C61" s="621"/>
      <c r="D61" s="60" t="s">
        <v>180</v>
      </c>
      <c r="E61" s="624">
        <f>O33</f>
        <v>102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</row>
    <row r="62" spans="2:21" hidden="1" outlineLevel="1" x14ac:dyDescent="0.2">
      <c r="B62" s="620"/>
      <c r="C62" s="621"/>
      <c r="D62" s="60" t="s">
        <v>181</v>
      </c>
      <c r="E62" s="415" t="s">
        <v>461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</row>
    <row r="63" spans="2:21" hidden="1" outlineLevel="1" x14ac:dyDescent="0.2">
      <c r="B63" s="620"/>
      <c r="C63" s="621"/>
      <c r="D63" s="595" t="s">
        <v>182</v>
      </c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6"/>
    </row>
    <row r="64" spans="2:21" hidden="1" outlineLevel="1" x14ac:dyDescent="0.2">
      <c r="B64" s="620"/>
      <c r="C64" s="621"/>
      <c r="D64" s="55" t="s">
        <v>183</v>
      </c>
      <c r="E64" s="421" t="s">
        <v>184</v>
      </c>
      <c r="F64" s="421"/>
      <c r="G64" s="421"/>
      <c r="H64" s="421"/>
      <c r="I64" s="421"/>
      <c r="J64" s="421"/>
      <c r="K64" s="421"/>
      <c r="L64" s="421" t="s">
        <v>0</v>
      </c>
      <c r="M64" s="421"/>
      <c r="N64" s="421"/>
      <c r="O64" s="421" t="s">
        <v>185</v>
      </c>
      <c r="P64" s="421"/>
      <c r="Q64" s="421"/>
      <c r="R64" s="421" t="s">
        <v>186</v>
      </c>
      <c r="S64" s="421"/>
      <c r="T64" s="421"/>
      <c r="U64" s="421"/>
    </row>
    <row r="65" spans="2:21" hidden="1" outlineLevel="1" x14ac:dyDescent="0.2">
      <c r="B65" s="620"/>
      <c r="C65" s="621"/>
      <c r="D65" s="56"/>
      <c r="E65" s="406"/>
      <c r="F65" s="407"/>
      <c r="G65" s="407"/>
      <c r="H65" s="407"/>
      <c r="I65" s="407"/>
      <c r="J65" s="407"/>
      <c r="K65" s="408"/>
      <c r="L65" s="406"/>
      <c r="M65" s="407"/>
      <c r="N65" s="408"/>
      <c r="O65" s="406"/>
      <c r="P65" s="407"/>
      <c r="Q65" s="408"/>
      <c r="R65" s="406"/>
      <c r="S65" s="407"/>
      <c r="T65" s="407"/>
      <c r="U65" s="408"/>
    </row>
    <row r="66" spans="2:21" hidden="1" outlineLevel="1" x14ac:dyDescent="0.2">
      <c r="B66" s="620"/>
      <c r="C66" s="621"/>
      <c r="D66" s="56"/>
      <c r="E66" s="57"/>
      <c r="F66" s="51"/>
      <c r="G66" s="51"/>
      <c r="H66" s="51"/>
      <c r="I66" s="51"/>
      <c r="J66" s="51"/>
      <c r="K66" s="58"/>
      <c r="L66" s="57"/>
      <c r="M66" s="51"/>
      <c r="N66" s="58"/>
      <c r="O66" s="57"/>
      <c r="P66" s="51"/>
      <c r="Q66" s="58"/>
      <c r="R66" s="57"/>
      <c r="S66" s="51"/>
      <c r="T66" s="51"/>
      <c r="U66" s="58"/>
    </row>
    <row r="67" spans="2:21" hidden="1" outlineLevel="1" x14ac:dyDescent="0.2">
      <c r="B67" s="622"/>
      <c r="C67" s="623"/>
      <c r="D67" s="56"/>
      <c r="E67" s="406"/>
      <c r="F67" s="407"/>
      <c r="G67" s="407"/>
      <c r="H67" s="407"/>
      <c r="I67" s="407"/>
      <c r="J67" s="407"/>
      <c r="K67" s="408"/>
      <c r="L67" s="406"/>
      <c r="M67" s="407"/>
      <c r="N67" s="408"/>
      <c r="O67" s="406"/>
      <c r="P67" s="407"/>
      <c r="Q67" s="408"/>
      <c r="R67" s="406"/>
      <c r="S67" s="407"/>
      <c r="T67" s="407"/>
      <c r="U67" s="408"/>
    </row>
    <row r="68" spans="2:21" s="52" customFormat="1" ht="3.75" hidden="1" customHeight="1" outlineLevel="1" x14ac:dyDescent="0.2"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</row>
    <row r="69" spans="2:21" hidden="1" outlineLevel="1" x14ac:dyDescent="0.2">
      <c r="B69" s="618" t="s">
        <v>261</v>
      </c>
      <c r="C69" s="619"/>
      <c r="D69" s="59" t="s">
        <v>179</v>
      </c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</row>
    <row r="70" spans="2:21" hidden="1" outlineLevel="1" x14ac:dyDescent="0.2">
      <c r="B70" s="620"/>
      <c r="C70" s="621"/>
      <c r="D70" s="60" t="s">
        <v>180</v>
      </c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5"/>
    </row>
    <row r="71" spans="2:21" hidden="1" outlineLevel="1" x14ac:dyDescent="0.2">
      <c r="B71" s="620"/>
      <c r="C71" s="621"/>
      <c r="D71" s="60" t="s">
        <v>181</v>
      </c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5"/>
    </row>
    <row r="72" spans="2:21" hidden="1" outlineLevel="1" x14ac:dyDescent="0.2">
      <c r="B72" s="620"/>
      <c r="C72" s="621"/>
      <c r="D72" s="595" t="s">
        <v>182</v>
      </c>
      <c r="E72" s="595"/>
      <c r="F72" s="595"/>
      <c r="G72" s="595"/>
      <c r="H72" s="595"/>
      <c r="I72" s="595"/>
      <c r="J72" s="595"/>
      <c r="K72" s="595"/>
      <c r="L72" s="595"/>
      <c r="M72" s="595"/>
      <c r="N72" s="595"/>
      <c r="O72" s="595"/>
      <c r="P72" s="595"/>
      <c r="Q72" s="595"/>
      <c r="R72" s="595"/>
      <c r="S72" s="595"/>
      <c r="T72" s="595"/>
      <c r="U72" s="596"/>
    </row>
    <row r="73" spans="2:21" hidden="1" outlineLevel="1" x14ac:dyDescent="0.2">
      <c r="B73" s="620"/>
      <c r="C73" s="621"/>
      <c r="D73" s="55" t="s">
        <v>183</v>
      </c>
      <c r="E73" s="421" t="s">
        <v>184</v>
      </c>
      <c r="F73" s="421"/>
      <c r="G73" s="421"/>
      <c r="H73" s="421"/>
      <c r="I73" s="421"/>
      <c r="J73" s="421"/>
      <c r="K73" s="421"/>
      <c r="L73" s="421" t="s">
        <v>0</v>
      </c>
      <c r="M73" s="421"/>
      <c r="N73" s="421"/>
      <c r="O73" s="421" t="s">
        <v>185</v>
      </c>
      <c r="P73" s="421"/>
      <c r="Q73" s="421"/>
      <c r="R73" s="421" t="s">
        <v>186</v>
      </c>
      <c r="S73" s="421"/>
      <c r="T73" s="421"/>
      <c r="U73" s="421"/>
    </row>
    <row r="74" spans="2:21" hidden="1" outlineLevel="1" x14ac:dyDescent="0.2">
      <c r="B74" s="620"/>
      <c r="C74" s="621"/>
      <c r="D74" s="56"/>
      <c r="E74" s="406"/>
      <c r="F74" s="407"/>
      <c r="G74" s="407"/>
      <c r="H74" s="407"/>
      <c r="I74" s="407"/>
      <c r="J74" s="407"/>
      <c r="K74" s="408"/>
      <c r="L74" s="406"/>
      <c r="M74" s="407"/>
      <c r="N74" s="408"/>
      <c r="O74" s="406"/>
      <c r="P74" s="407"/>
      <c r="Q74" s="408"/>
      <c r="R74" s="406"/>
      <c r="S74" s="407"/>
      <c r="T74" s="407"/>
      <c r="U74" s="408"/>
    </row>
    <row r="75" spans="2:21" hidden="1" outlineLevel="1" x14ac:dyDescent="0.2">
      <c r="B75" s="620"/>
      <c r="C75" s="621"/>
      <c r="D75" s="56"/>
      <c r="E75" s="57"/>
      <c r="F75" s="51"/>
      <c r="G75" s="51"/>
      <c r="H75" s="51"/>
      <c r="I75" s="51"/>
      <c r="J75" s="51"/>
      <c r="K75" s="58"/>
      <c r="L75" s="57"/>
      <c r="M75" s="51"/>
      <c r="N75" s="58"/>
      <c r="O75" s="57"/>
      <c r="P75" s="51"/>
      <c r="Q75" s="58"/>
      <c r="R75" s="57"/>
      <c r="S75" s="51"/>
      <c r="T75" s="51"/>
      <c r="U75" s="58"/>
    </row>
    <row r="76" spans="2:21" hidden="1" outlineLevel="1" x14ac:dyDescent="0.2">
      <c r="B76" s="622"/>
      <c r="C76" s="623"/>
      <c r="D76" s="56"/>
      <c r="E76" s="406"/>
      <c r="F76" s="407"/>
      <c r="G76" s="407"/>
      <c r="H76" s="407"/>
      <c r="I76" s="407"/>
      <c r="J76" s="407"/>
      <c r="K76" s="408"/>
      <c r="L76" s="406"/>
      <c r="M76" s="407"/>
      <c r="N76" s="408"/>
      <c r="O76" s="406"/>
      <c r="P76" s="407"/>
      <c r="Q76" s="408"/>
      <c r="R76" s="406"/>
      <c r="S76" s="407"/>
      <c r="T76" s="407"/>
      <c r="U76" s="408"/>
    </row>
    <row r="77" spans="2:21" collapsed="1" x14ac:dyDescent="0.2"/>
    <row r="78" spans="2:21" ht="12" customHeight="1" x14ac:dyDescent="0.2"/>
    <row r="79" spans="2:21" ht="12" customHeight="1" x14ac:dyDescent="0.2"/>
    <row r="80" spans="2:21" s="15" customFormat="1" ht="20.25" customHeight="1" x14ac:dyDescent="0.2">
      <c r="B80" s="703" t="s">
        <v>314</v>
      </c>
      <c r="C80" s="704"/>
      <c r="D80" s="704"/>
      <c r="E80" s="704"/>
      <c r="F80" s="704"/>
      <c r="G80" s="704"/>
      <c r="H80" s="704"/>
      <c r="I80" s="704"/>
      <c r="J80" s="704"/>
      <c r="K80" s="704"/>
      <c r="L80" s="704"/>
      <c r="M80" s="704"/>
      <c r="N80" s="704"/>
      <c r="O80" s="704"/>
      <c r="P80" s="704"/>
      <c r="Q80" s="704"/>
      <c r="R80" s="704"/>
      <c r="S80" s="704"/>
      <c r="T80" s="704"/>
      <c r="U80" s="705"/>
    </row>
    <row r="81" spans="2:12" ht="12" customHeight="1" outlineLevel="1" x14ac:dyDescent="0.2">
      <c r="I81" s="12"/>
    </row>
    <row r="82" spans="2:12" ht="12" customHeight="1" outlineLevel="1" x14ac:dyDescent="0.2">
      <c r="B82" s="575" t="s">
        <v>118</v>
      </c>
      <c r="C82" s="576"/>
      <c r="D82" s="576"/>
      <c r="E82" s="576"/>
      <c r="F82" s="576"/>
      <c r="G82" s="577"/>
      <c r="H82" s="581" t="s">
        <v>198</v>
      </c>
      <c r="I82" s="582"/>
      <c r="J82" s="582"/>
      <c r="K82" s="583"/>
    </row>
    <row r="83" spans="2:12" ht="12" customHeight="1" outlineLevel="1" x14ac:dyDescent="0.2">
      <c r="B83" s="578"/>
      <c r="C83" s="579"/>
      <c r="D83" s="579"/>
      <c r="E83" s="579"/>
      <c r="F83" s="579"/>
      <c r="G83" s="580"/>
      <c r="H83" s="584"/>
      <c r="I83" s="585"/>
      <c r="J83" s="585"/>
      <c r="K83" s="586"/>
    </row>
    <row r="84" spans="2:12" ht="12" customHeight="1" outlineLevel="1" x14ac:dyDescent="0.2">
      <c r="B84" s="503" t="s">
        <v>275</v>
      </c>
      <c r="C84" s="504"/>
      <c r="D84" s="504"/>
      <c r="E84" s="504"/>
      <c r="F84" s="504"/>
      <c r="G84" s="505"/>
      <c r="H84" s="587">
        <f>J89</f>
        <v>40058</v>
      </c>
      <c r="I84" s="706"/>
      <c r="J84" s="706"/>
      <c r="K84" s="707"/>
    </row>
    <row r="85" spans="2:12" ht="12" customHeight="1" outlineLevel="1" x14ac:dyDescent="0.2">
      <c r="B85" s="506"/>
      <c r="C85" s="507"/>
      <c r="D85" s="507"/>
      <c r="E85" s="507"/>
      <c r="F85" s="507"/>
      <c r="G85" s="508"/>
      <c r="H85" s="708"/>
      <c r="I85" s="709"/>
      <c r="J85" s="709"/>
      <c r="K85" s="710"/>
    </row>
    <row r="86" spans="2:12" ht="12" customHeight="1" outlineLevel="1" x14ac:dyDescent="0.2"/>
    <row r="87" spans="2:12" ht="27.75" customHeight="1" outlineLevel="1" x14ac:dyDescent="0.2">
      <c r="B87" s="69" t="s">
        <v>119</v>
      </c>
      <c r="C87" s="70" t="s">
        <v>199</v>
      </c>
      <c r="D87" s="590" t="s">
        <v>200</v>
      </c>
      <c r="E87" s="591"/>
      <c r="F87" s="591"/>
      <c r="G87" s="592"/>
      <c r="H87" s="274" t="s">
        <v>201</v>
      </c>
      <c r="I87" s="356"/>
      <c r="J87" s="274" t="s">
        <v>202</v>
      </c>
      <c r="K87" s="275"/>
    </row>
    <row r="88" spans="2:12" ht="12" customHeight="1" outlineLevel="1" x14ac:dyDescent="0.2">
      <c r="B88" s="64">
        <v>1</v>
      </c>
      <c r="C88" s="71" t="s">
        <v>204</v>
      </c>
      <c r="D88" s="71" t="s">
        <v>205</v>
      </c>
      <c r="E88" s="71"/>
      <c r="F88" s="71"/>
      <c r="G88" s="71"/>
      <c r="H88" s="629">
        <f>R31</f>
        <v>20000</v>
      </c>
      <c r="I88" s="629"/>
      <c r="J88" s="629">
        <f>R33</f>
        <v>40058</v>
      </c>
      <c r="K88" s="629"/>
    </row>
    <row r="89" spans="2:12" ht="12" customHeight="1" outlineLevel="1" x14ac:dyDescent="0.2">
      <c r="B89" s="628" t="s">
        <v>168</v>
      </c>
      <c r="C89" s="628"/>
      <c r="D89" s="628"/>
      <c r="E89" s="628"/>
      <c r="F89" s="628"/>
      <c r="G89" s="628"/>
      <c r="H89" s="630">
        <f>SUM(H88:I88)</f>
        <v>20000</v>
      </c>
      <c r="I89" s="630"/>
      <c r="J89" s="630">
        <f>SUM(J88:K88)</f>
        <v>40058</v>
      </c>
      <c r="K89" s="630"/>
      <c r="L89" s="72"/>
    </row>
    <row r="90" spans="2:12" ht="12" customHeight="1" x14ac:dyDescent="0.2"/>
    <row r="91" spans="2:12" hidden="1" x14ac:dyDescent="0.2"/>
    <row r="92" spans="2:12" hidden="1" x14ac:dyDescent="0.2"/>
    <row r="93" spans="2:12" hidden="1" x14ac:dyDescent="0.2"/>
    <row r="94" spans="2:12" hidden="1" x14ac:dyDescent="0.2"/>
    <row r="95" spans="2:12" hidden="1" x14ac:dyDescent="0.2"/>
    <row r="96" spans="2:12" hidden="1" x14ac:dyDescent="0.2"/>
    <row r="97" hidden="1" x14ac:dyDescent="0.2"/>
    <row r="98" hidden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customHeight="1" x14ac:dyDescent="0.2"/>
    <row r="110" ht="12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</sheetData>
  <mergeCells count="155">
    <mergeCell ref="H21:N21"/>
    <mergeCell ref="O21:U21"/>
    <mergeCell ref="B21:D25"/>
    <mergeCell ref="H22:N22"/>
    <mergeCell ref="O22:U22"/>
    <mergeCell ref="E22:G22"/>
    <mergeCell ref="E23:G23"/>
    <mergeCell ref="H23:U23"/>
    <mergeCell ref="E24:G24"/>
    <mergeCell ref="H24:U24"/>
    <mergeCell ref="E25:G25"/>
    <mergeCell ref="H25:U25"/>
    <mergeCell ref="H88:I88"/>
    <mergeCell ref="J88:K88"/>
    <mergeCell ref="B89:G89"/>
    <mergeCell ref="H89:I89"/>
    <mergeCell ref="J89:K89"/>
    <mergeCell ref="B80:U80"/>
    <mergeCell ref="B82:G83"/>
    <mergeCell ref="H82:K83"/>
    <mergeCell ref="B84:G85"/>
    <mergeCell ref="H84:K85"/>
    <mergeCell ref="D87:G87"/>
    <mergeCell ref="H87:I87"/>
    <mergeCell ref="J87:K87"/>
    <mergeCell ref="E76:K76"/>
    <mergeCell ref="L76:N76"/>
    <mergeCell ref="O76:Q76"/>
    <mergeCell ref="R76:U76"/>
    <mergeCell ref="B68:U68"/>
    <mergeCell ref="B69:C76"/>
    <mergeCell ref="E69:U69"/>
    <mergeCell ref="E70:U70"/>
    <mergeCell ref="E71:U71"/>
    <mergeCell ref="D72:U72"/>
    <mergeCell ref="E73:K73"/>
    <mergeCell ref="L73:N73"/>
    <mergeCell ref="O73:Q73"/>
    <mergeCell ref="R73:U73"/>
    <mergeCell ref="E74:K74"/>
    <mergeCell ref="L74:N74"/>
    <mergeCell ref="O74:Q74"/>
    <mergeCell ref="R74:U74"/>
    <mergeCell ref="B59:U59"/>
    <mergeCell ref="B60:C67"/>
    <mergeCell ref="E60:U60"/>
    <mergeCell ref="E61:U61"/>
    <mergeCell ref="E62:U62"/>
    <mergeCell ref="D63:U63"/>
    <mergeCell ref="E64:K64"/>
    <mergeCell ref="L64:N64"/>
    <mergeCell ref="O64:Q64"/>
    <mergeCell ref="R64:U64"/>
    <mergeCell ref="E65:K65"/>
    <mergeCell ref="L65:N65"/>
    <mergeCell ref="O65:Q65"/>
    <mergeCell ref="R65:U65"/>
    <mergeCell ref="E67:K67"/>
    <mergeCell ref="L67:N67"/>
    <mergeCell ref="O67:Q67"/>
    <mergeCell ref="R67:U67"/>
    <mergeCell ref="R55:U55"/>
    <mergeCell ref="E57:K57"/>
    <mergeCell ref="L57:N57"/>
    <mergeCell ref="O57:Q57"/>
    <mergeCell ref="R57:U57"/>
    <mergeCell ref="L48:N48"/>
    <mergeCell ref="O48:Q48"/>
    <mergeCell ref="R48:U48"/>
    <mergeCell ref="B49:U49"/>
    <mergeCell ref="B50:C57"/>
    <mergeCell ref="E50:U50"/>
    <mergeCell ref="E51:U51"/>
    <mergeCell ref="E52:U52"/>
    <mergeCell ref="D53:U53"/>
    <mergeCell ref="E54:K54"/>
    <mergeCell ref="L54:N54"/>
    <mergeCell ref="O54:Q54"/>
    <mergeCell ref="R54:U54"/>
    <mergeCell ref="E55:K55"/>
    <mergeCell ref="L55:N55"/>
    <mergeCell ref="O55:Q55"/>
    <mergeCell ref="B40:U40"/>
    <mergeCell ref="B41:C48"/>
    <mergeCell ref="E41:U41"/>
    <mergeCell ref="E42:U42"/>
    <mergeCell ref="E43:U43"/>
    <mergeCell ref="D44:U44"/>
    <mergeCell ref="E45:K45"/>
    <mergeCell ref="L45:N45"/>
    <mergeCell ref="O45:Q45"/>
    <mergeCell ref="R45:U45"/>
    <mergeCell ref="E46:K46"/>
    <mergeCell ref="L46:N46"/>
    <mergeCell ref="O46:Q46"/>
    <mergeCell ref="R46:U46"/>
    <mergeCell ref="E48:K48"/>
    <mergeCell ref="B27:U27"/>
    <mergeCell ref="B38:U38"/>
    <mergeCell ref="B39:U39"/>
    <mergeCell ref="B33:G33"/>
    <mergeCell ref="B31:G31"/>
    <mergeCell ref="B28:B30"/>
    <mergeCell ref="H36:N36"/>
    <mergeCell ref="O36:U36"/>
    <mergeCell ref="B34:G34"/>
    <mergeCell ref="B32:G32"/>
    <mergeCell ref="H34:N34"/>
    <mergeCell ref="O34:U34"/>
    <mergeCell ref="C28:G30"/>
    <mergeCell ref="H28:U28"/>
    <mergeCell ref="H29:N29"/>
    <mergeCell ref="O29:U29"/>
    <mergeCell ref="H30:J30"/>
    <mergeCell ref="K30:N30"/>
    <mergeCell ref="O30:Q30"/>
    <mergeCell ref="R30:U30"/>
    <mergeCell ref="H31:J31"/>
    <mergeCell ref="K31:N31"/>
    <mergeCell ref="O31:Q31"/>
    <mergeCell ref="R31:U31"/>
    <mergeCell ref="B16:D16"/>
    <mergeCell ref="E16:U16"/>
    <mergeCell ref="B20:D20"/>
    <mergeCell ref="E20:U20"/>
    <mergeCell ref="B17:D17"/>
    <mergeCell ref="E17:U17"/>
    <mergeCell ref="B18:D18"/>
    <mergeCell ref="E18:U18"/>
    <mergeCell ref="B19:D19"/>
    <mergeCell ref="E19:U19"/>
    <mergeCell ref="H32:N32"/>
    <mergeCell ref="O32:U32"/>
    <mergeCell ref="H33:J33"/>
    <mergeCell ref="K33:N33"/>
    <mergeCell ref="O33:Q33"/>
    <mergeCell ref="R33:U33"/>
    <mergeCell ref="B36:G36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B10:D10"/>
    <mergeCell ref="E10:U10"/>
    <mergeCell ref="B13:D13"/>
    <mergeCell ref="E13:U13"/>
    <mergeCell ref="B14:D14"/>
    <mergeCell ref="E14:U14"/>
    <mergeCell ref="B15:D15"/>
    <mergeCell ref="E15:U15"/>
  </mergeCells>
  <conditionalFormatting sqref="E11">
    <cfRule type="expression" priority="28" stopIfTrue="1">
      <formula>#REF!=""</formula>
    </cfRule>
    <cfRule type="expression" dxfId="57" priority="29" stopIfTrue="1">
      <formula>E11&lt;&gt;""</formula>
    </cfRule>
    <cfRule type="expression" dxfId="56" priority="30" stopIfTrue="1">
      <formula>#REF!&lt;&gt;""</formula>
    </cfRule>
  </conditionalFormatting>
  <conditionalFormatting sqref="E13 E19">
    <cfRule type="expression" priority="25" stopIfTrue="1">
      <formula>#REF!=""</formula>
    </cfRule>
    <cfRule type="expression" dxfId="55" priority="26" stopIfTrue="1">
      <formula>E13&lt;&gt;""</formula>
    </cfRule>
    <cfRule type="expression" dxfId="54" priority="27" stopIfTrue="1">
      <formula>#REF!&lt;&gt;""</formula>
    </cfRule>
  </conditionalFormatting>
  <conditionalFormatting sqref="E15">
    <cfRule type="expression" priority="13" stopIfTrue="1">
      <formula>#REF!=""</formula>
    </cfRule>
    <cfRule type="expression" dxfId="53" priority="14" stopIfTrue="1">
      <formula>E15&lt;&gt;""</formula>
    </cfRule>
    <cfRule type="expression" dxfId="52" priority="15" stopIfTrue="1">
      <formula>#REF!&lt;&gt;""</formula>
    </cfRule>
  </conditionalFormatting>
  <conditionalFormatting sqref="E17">
    <cfRule type="expression" priority="10" stopIfTrue="1">
      <formula>#REF!=""</formula>
    </cfRule>
    <cfRule type="expression" dxfId="51" priority="11" stopIfTrue="1">
      <formula>E17&lt;&gt;""</formula>
    </cfRule>
    <cfRule type="expression" dxfId="50" priority="12" stopIfTrue="1">
      <formula>#REF!&lt;&gt;""</formula>
    </cfRule>
  </conditionalFormatting>
  <dataValidations disablePrompts="1" count="1">
    <dataValidation type="list" allowBlank="1" showInputMessage="1" showErrorMessage="1" sqref="D983032:D983058 D917496:D917522 D851960:D851986 D786424:D786450 D720888:D720914 D655352:D655378 D589816:D589842 D524280:D524306 D458744:D458770 D393208:D393234 D327672:D327698 D262136:D262162 D196600:D196626 D131064:D131090 D65528:D65554" xr:uid="{00000000-0002-0000-11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R3&amp;C&amp;"Calibri,Regular"&amp;7 &amp;K01+04513/03/2019&amp;R&amp;"Calibri,Regular"&amp;7&amp;K01+045Página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1F1D9FC-9B20-439C-8860-842D7CDC26F5}">
            <xm:f>'O1'!C30=""</xm:f>
            <x14:dxf/>
          </x14:cfRule>
          <x14:cfRule type="expression" priority="2" stopIfTrue="1" id="{EFB821CF-5B20-4747-BF76-787307F4AC1E}">
            <xm:f>'O1'!P30&lt;&gt;""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3" stopIfTrue="1" id="{D280FDD5-E360-49A3-9F32-2EE86F3FA1DA}">
            <xm:f>'O1'!C30&lt;&gt;""</xm:f>
            <x14:dxf>
              <fill>
                <patternFill patternType="solid">
                  <bgColor indexed="13"/>
                </patternFill>
              </fill>
            </x14:dxf>
          </x14:cfRule>
          <xm:sqref>O29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WG41"/>
  <sheetViews>
    <sheetView showGridLines="0" showRowColHeaders="0" showRuler="0" zoomScale="120" zoomScaleNormal="120" zoomScaleSheetLayoutView="100" zoomScalePageLayoutView="130" workbookViewId="0">
      <selection activeCell="V22" sqref="V22"/>
    </sheetView>
  </sheetViews>
  <sheetFormatPr defaultColWidth="0" defaultRowHeight="12" customHeight="1" zeroHeight="1" x14ac:dyDescent="0.2"/>
  <cols>
    <col min="1" max="1" width="3.5703125" style="9" customWidth="1"/>
    <col min="2" max="2" width="4.28515625" style="9" customWidth="1"/>
    <col min="3" max="3" width="15" style="12" customWidth="1"/>
    <col min="4" max="4" width="15" style="9" customWidth="1"/>
    <col min="5" max="5" width="5.5703125" style="13" customWidth="1"/>
    <col min="6" max="7" width="5.5703125" style="9" customWidth="1"/>
    <col min="8" max="8" width="27.42578125" style="9" hidden="1" customWidth="1"/>
    <col min="9" max="9" width="10" style="9" customWidth="1"/>
    <col min="10" max="18" width="7.42578125" style="9" customWidth="1"/>
    <col min="19" max="20" width="5.42578125" style="9" hidden="1" customWidth="1"/>
    <col min="21" max="22" width="8.7109375" style="9" customWidth="1"/>
    <col min="23" max="23" width="3.5703125" style="9" customWidth="1"/>
    <col min="24" max="262" width="9.140625" style="9" hidden="1"/>
    <col min="263" max="263" width="10.5703125" style="9" hidden="1"/>
    <col min="264" max="264" width="10.140625" style="9" hidden="1"/>
    <col min="265" max="265" width="15.7109375" style="9" hidden="1"/>
    <col min="266" max="266" width="13.7109375" style="9" hidden="1"/>
    <col min="267" max="267" width="15.7109375" style="9" hidden="1"/>
    <col min="268" max="272" width="13.7109375" style="9" hidden="1"/>
    <col min="273" max="274" width="9.140625" style="9" hidden="1"/>
    <col min="275" max="275" width="12" style="9" hidden="1"/>
    <col min="276" max="518" width="9.140625" style="9" hidden="1"/>
    <col min="519" max="519" width="10.5703125" style="9" hidden="1"/>
    <col min="520" max="520" width="10.140625" style="9" hidden="1"/>
    <col min="521" max="521" width="15.7109375" style="9" hidden="1"/>
    <col min="522" max="522" width="13.7109375" style="9" hidden="1"/>
    <col min="523" max="523" width="15.7109375" style="9" hidden="1"/>
    <col min="524" max="528" width="13.7109375" style="9" hidden="1"/>
    <col min="529" max="530" width="9.140625" style="9" hidden="1"/>
    <col min="531" max="531" width="12" style="9" hidden="1"/>
    <col min="532" max="774" width="9.140625" style="9" hidden="1"/>
    <col min="775" max="775" width="10.5703125" style="9" hidden="1"/>
    <col min="776" max="776" width="10.140625" style="9" hidden="1"/>
    <col min="777" max="777" width="15.7109375" style="9" hidden="1"/>
    <col min="778" max="778" width="13.7109375" style="9" hidden="1"/>
    <col min="779" max="779" width="15.7109375" style="9" hidden="1"/>
    <col min="780" max="784" width="13.7109375" style="9" hidden="1"/>
    <col min="785" max="786" width="9.140625" style="9" hidden="1"/>
    <col min="787" max="787" width="12" style="9" hidden="1"/>
    <col min="788" max="1030" width="9.140625" style="9" hidden="1"/>
    <col min="1031" max="1031" width="10.5703125" style="9" hidden="1"/>
    <col min="1032" max="1032" width="10.140625" style="9" hidden="1"/>
    <col min="1033" max="1033" width="15.7109375" style="9" hidden="1"/>
    <col min="1034" max="1034" width="13.7109375" style="9" hidden="1"/>
    <col min="1035" max="1035" width="15.7109375" style="9" hidden="1"/>
    <col min="1036" max="1040" width="13.7109375" style="9" hidden="1"/>
    <col min="1041" max="1042" width="9.140625" style="9" hidden="1"/>
    <col min="1043" max="1043" width="12" style="9" hidden="1"/>
    <col min="1044" max="1286" width="9.140625" style="9" hidden="1"/>
    <col min="1287" max="1287" width="10.5703125" style="9" hidden="1"/>
    <col min="1288" max="1288" width="10.140625" style="9" hidden="1"/>
    <col min="1289" max="1289" width="15.7109375" style="9" hidden="1"/>
    <col min="1290" max="1290" width="13.7109375" style="9" hidden="1"/>
    <col min="1291" max="1291" width="15.7109375" style="9" hidden="1"/>
    <col min="1292" max="1296" width="13.7109375" style="9" hidden="1"/>
    <col min="1297" max="1298" width="9.140625" style="9" hidden="1"/>
    <col min="1299" max="1299" width="12" style="9" hidden="1"/>
    <col min="1300" max="1542" width="9.140625" style="9" hidden="1"/>
    <col min="1543" max="1543" width="10.5703125" style="9" hidden="1"/>
    <col min="1544" max="1544" width="10.140625" style="9" hidden="1"/>
    <col min="1545" max="1545" width="15.7109375" style="9" hidden="1"/>
    <col min="1546" max="1546" width="13.7109375" style="9" hidden="1"/>
    <col min="1547" max="1547" width="15.7109375" style="9" hidden="1"/>
    <col min="1548" max="1552" width="13.7109375" style="9" hidden="1"/>
    <col min="1553" max="1554" width="9.140625" style="9" hidden="1"/>
    <col min="1555" max="1555" width="12" style="9" hidden="1"/>
    <col min="1556" max="1798" width="9.140625" style="9" hidden="1"/>
    <col min="1799" max="1799" width="10.5703125" style="9" hidden="1"/>
    <col min="1800" max="1800" width="10.140625" style="9" hidden="1"/>
    <col min="1801" max="1801" width="15.7109375" style="9" hidden="1"/>
    <col min="1802" max="1802" width="13.7109375" style="9" hidden="1"/>
    <col min="1803" max="1803" width="15.7109375" style="9" hidden="1"/>
    <col min="1804" max="1808" width="13.7109375" style="9" hidden="1"/>
    <col min="1809" max="1810" width="9.140625" style="9" hidden="1"/>
    <col min="1811" max="1811" width="12" style="9" hidden="1"/>
    <col min="1812" max="2054" width="9.140625" style="9" hidden="1"/>
    <col min="2055" max="2055" width="10.5703125" style="9" hidden="1"/>
    <col min="2056" max="2056" width="10.140625" style="9" hidden="1"/>
    <col min="2057" max="2057" width="15.7109375" style="9" hidden="1"/>
    <col min="2058" max="2058" width="13.7109375" style="9" hidden="1"/>
    <col min="2059" max="2059" width="15.7109375" style="9" hidden="1"/>
    <col min="2060" max="2064" width="13.7109375" style="9" hidden="1"/>
    <col min="2065" max="2066" width="9.140625" style="9" hidden="1"/>
    <col min="2067" max="2067" width="12" style="9" hidden="1"/>
    <col min="2068" max="2310" width="9.140625" style="9" hidden="1"/>
    <col min="2311" max="2311" width="10.5703125" style="9" hidden="1"/>
    <col min="2312" max="2312" width="10.140625" style="9" hidden="1"/>
    <col min="2313" max="2313" width="15.7109375" style="9" hidden="1"/>
    <col min="2314" max="2314" width="13.7109375" style="9" hidden="1"/>
    <col min="2315" max="2315" width="15.7109375" style="9" hidden="1"/>
    <col min="2316" max="2320" width="13.7109375" style="9" hidden="1"/>
    <col min="2321" max="2322" width="9.140625" style="9" hidden="1"/>
    <col min="2323" max="2323" width="12" style="9" hidden="1"/>
    <col min="2324" max="2566" width="9.140625" style="9" hidden="1"/>
    <col min="2567" max="2567" width="10.5703125" style="9" hidden="1"/>
    <col min="2568" max="2568" width="10.140625" style="9" hidden="1"/>
    <col min="2569" max="2569" width="15.7109375" style="9" hidden="1"/>
    <col min="2570" max="2570" width="13.7109375" style="9" hidden="1"/>
    <col min="2571" max="2571" width="15.7109375" style="9" hidden="1"/>
    <col min="2572" max="2576" width="13.7109375" style="9" hidden="1"/>
    <col min="2577" max="2578" width="9.140625" style="9" hidden="1"/>
    <col min="2579" max="2579" width="12" style="9" hidden="1"/>
    <col min="2580" max="2822" width="9.140625" style="9" hidden="1"/>
    <col min="2823" max="2823" width="10.5703125" style="9" hidden="1"/>
    <col min="2824" max="2824" width="10.140625" style="9" hidden="1"/>
    <col min="2825" max="2825" width="15.7109375" style="9" hidden="1"/>
    <col min="2826" max="2826" width="13.7109375" style="9" hidden="1"/>
    <col min="2827" max="2827" width="15.7109375" style="9" hidden="1"/>
    <col min="2828" max="2832" width="13.7109375" style="9" hidden="1"/>
    <col min="2833" max="2834" width="9.140625" style="9" hidden="1"/>
    <col min="2835" max="2835" width="12" style="9" hidden="1"/>
    <col min="2836" max="3078" width="9.140625" style="9" hidden="1"/>
    <col min="3079" max="3079" width="10.5703125" style="9" hidden="1"/>
    <col min="3080" max="3080" width="10.140625" style="9" hidden="1"/>
    <col min="3081" max="3081" width="15.7109375" style="9" hidden="1"/>
    <col min="3082" max="3082" width="13.7109375" style="9" hidden="1"/>
    <col min="3083" max="3083" width="15.7109375" style="9" hidden="1"/>
    <col min="3084" max="3088" width="13.7109375" style="9" hidden="1"/>
    <col min="3089" max="3090" width="9.140625" style="9" hidden="1"/>
    <col min="3091" max="3091" width="12" style="9" hidden="1"/>
    <col min="3092" max="3334" width="9.140625" style="9" hidden="1"/>
    <col min="3335" max="3335" width="10.5703125" style="9" hidden="1"/>
    <col min="3336" max="3336" width="10.140625" style="9" hidden="1"/>
    <col min="3337" max="3337" width="15.7109375" style="9" hidden="1"/>
    <col min="3338" max="3338" width="13.7109375" style="9" hidden="1"/>
    <col min="3339" max="3339" width="15.7109375" style="9" hidden="1"/>
    <col min="3340" max="3344" width="13.7109375" style="9" hidden="1"/>
    <col min="3345" max="3346" width="9.140625" style="9" hidden="1"/>
    <col min="3347" max="3347" width="12" style="9" hidden="1"/>
    <col min="3348" max="3590" width="9.140625" style="9" hidden="1"/>
    <col min="3591" max="3591" width="10.5703125" style="9" hidden="1"/>
    <col min="3592" max="3592" width="10.140625" style="9" hidden="1"/>
    <col min="3593" max="3593" width="15.7109375" style="9" hidden="1"/>
    <col min="3594" max="3594" width="13.7109375" style="9" hidden="1"/>
    <col min="3595" max="3595" width="15.7109375" style="9" hidden="1"/>
    <col min="3596" max="3600" width="13.7109375" style="9" hidden="1"/>
    <col min="3601" max="3602" width="9.140625" style="9" hidden="1"/>
    <col min="3603" max="3603" width="12" style="9" hidden="1"/>
    <col min="3604" max="3846" width="9.140625" style="9" hidden="1"/>
    <col min="3847" max="3847" width="10.5703125" style="9" hidden="1"/>
    <col min="3848" max="3848" width="10.140625" style="9" hidden="1"/>
    <col min="3849" max="3849" width="15.7109375" style="9" hidden="1"/>
    <col min="3850" max="3850" width="13.7109375" style="9" hidden="1"/>
    <col min="3851" max="3851" width="15.7109375" style="9" hidden="1"/>
    <col min="3852" max="3856" width="13.7109375" style="9" hidden="1"/>
    <col min="3857" max="3858" width="9.140625" style="9" hidden="1"/>
    <col min="3859" max="3859" width="12" style="9" hidden="1"/>
    <col min="3860" max="4102" width="9.140625" style="9" hidden="1"/>
    <col min="4103" max="4103" width="10.5703125" style="9" hidden="1"/>
    <col min="4104" max="4104" width="10.140625" style="9" hidden="1"/>
    <col min="4105" max="4105" width="15.7109375" style="9" hidden="1"/>
    <col min="4106" max="4106" width="13.7109375" style="9" hidden="1"/>
    <col min="4107" max="4107" width="15.7109375" style="9" hidden="1"/>
    <col min="4108" max="4112" width="13.7109375" style="9" hidden="1"/>
    <col min="4113" max="4114" width="9.140625" style="9" hidden="1"/>
    <col min="4115" max="4115" width="12" style="9" hidden="1"/>
    <col min="4116" max="4358" width="9.140625" style="9" hidden="1"/>
    <col min="4359" max="4359" width="10.5703125" style="9" hidden="1"/>
    <col min="4360" max="4360" width="10.140625" style="9" hidden="1"/>
    <col min="4361" max="4361" width="15.7109375" style="9" hidden="1"/>
    <col min="4362" max="4362" width="13.7109375" style="9" hidden="1"/>
    <col min="4363" max="4363" width="15.7109375" style="9" hidden="1"/>
    <col min="4364" max="4368" width="13.7109375" style="9" hidden="1"/>
    <col min="4369" max="4370" width="9.140625" style="9" hidden="1"/>
    <col min="4371" max="4371" width="12" style="9" hidden="1"/>
    <col min="4372" max="4614" width="9.140625" style="9" hidden="1"/>
    <col min="4615" max="4615" width="10.5703125" style="9" hidden="1"/>
    <col min="4616" max="4616" width="10.140625" style="9" hidden="1"/>
    <col min="4617" max="4617" width="15.7109375" style="9" hidden="1"/>
    <col min="4618" max="4618" width="13.7109375" style="9" hidden="1"/>
    <col min="4619" max="4619" width="15.7109375" style="9" hidden="1"/>
    <col min="4620" max="4624" width="13.7109375" style="9" hidden="1"/>
    <col min="4625" max="4626" width="9.140625" style="9" hidden="1"/>
    <col min="4627" max="4627" width="12" style="9" hidden="1"/>
    <col min="4628" max="4870" width="9.140625" style="9" hidden="1"/>
    <col min="4871" max="4871" width="10.5703125" style="9" hidden="1"/>
    <col min="4872" max="4872" width="10.140625" style="9" hidden="1"/>
    <col min="4873" max="4873" width="15.7109375" style="9" hidden="1"/>
    <col min="4874" max="4874" width="13.7109375" style="9" hidden="1"/>
    <col min="4875" max="4875" width="15.7109375" style="9" hidden="1"/>
    <col min="4876" max="4880" width="13.7109375" style="9" hidden="1"/>
    <col min="4881" max="4882" width="9.140625" style="9" hidden="1"/>
    <col min="4883" max="4883" width="12" style="9" hidden="1"/>
    <col min="4884" max="5126" width="9.140625" style="9" hidden="1"/>
    <col min="5127" max="5127" width="10.5703125" style="9" hidden="1"/>
    <col min="5128" max="5128" width="10.140625" style="9" hidden="1"/>
    <col min="5129" max="5129" width="15.7109375" style="9" hidden="1"/>
    <col min="5130" max="5130" width="13.7109375" style="9" hidden="1"/>
    <col min="5131" max="5131" width="15.7109375" style="9" hidden="1"/>
    <col min="5132" max="5136" width="13.7109375" style="9" hidden="1"/>
    <col min="5137" max="5138" width="9.140625" style="9" hidden="1"/>
    <col min="5139" max="5139" width="12" style="9" hidden="1"/>
    <col min="5140" max="5382" width="9.140625" style="9" hidden="1"/>
    <col min="5383" max="5383" width="10.5703125" style="9" hidden="1"/>
    <col min="5384" max="5384" width="10.140625" style="9" hidden="1"/>
    <col min="5385" max="5385" width="15.7109375" style="9" hidden="1"/>
    <col min="5386" max="5386" width="13.7109375" style="9" hidden="1"/>
    <col min="5387" max="5387" width="15.7109375" style="9" hidden="1"/>
    <col min="5388" max="5392" width="13.7109375" style="9" hidden="1"/>
    <col min="5393" max="5394" width="9.140625" style="9" hidden="1"/>
    <col min="5395" max="5395" width="12" style="9" hidden="1"/>
    <col min="5396" max="5638" width="9.140625" style="9" hidden="1"/>
    <col min="5639" max="5639" width="10.5703125" style="9" hidden="1"/>
    <col min="5640" max="5640" width="10.140625" style="9" hidden="1"/>
    <col min="5641" max="5641" width="15.7109375" style="9" hidden="1"/>
    <col min="5642" max="5642" width="13.7109375" style="9" hidden="1"/>
    <col min="5643" max="5643" width="15.7109375" style="9" hidden="1"/>
    <col min="5644" max="5648" width="13.7109375" style="9" hidden="1"/>
    <col min="5649" max="5650" width="9.140625" style="9" hidden="1"/>
    <col min="5651" max="5651" width="12" style="9" hidden="1"/>
    <col min="5652" max="5894" width="9.140625" style="9" hidden="1"/>
    <col min="5895" max="5895" width="10.5703125" style="9" hidden="1"/>
    <col min="5896" max="5896" width="10.140625" style="9" hidden="1"/>
    <col min="5897" max="5897" width="15.7109375" style="9" hidden="1"/>
    <col min="5898" max="5898" width="13.7109375" style="9" hidden="1"/>
    <col min="5899" max="5899" width="15.7109375" style="9" hidden="1"/>
    <col min="5900" max="5904" width="13.7109375" style="9" hidden="1"/>
    <col min="5905" max="5906" width="9.140625" style="9" hidden="1"/>
    <col min="5907" max="5907" width="12" style="9" hidden="1"/>
    <col min="5908" max="6150" width="9.140625" style="9" hidden="1"/>
    <col min="6151" max="6151" width="10.5703125" style="9" hidden="1"/>
    <col min="6152" max="6152" width="10.140625" style="9" hidden="1"/>
    <col min="6153" max="6153" width="15.7109375" style="9" hidden="1"/>
    <col min="6154" max="6154" width="13.7109375" style="9" hidden="1"/>
    <col min="6155" max="6155" width="15.7109375" style="9" hidden="1"/>
    <col min="6156" max="6160" width="13.7109375" style="9" hidden="1"/>
    <col min="6161" max="6162" width="9.140625" style="9" hidden="1"/>
    <col min="6163" max="6163" width="12" style="9" hidden="1"/>
    <col min="6164" max="6406" width="9.140625" style="9" hidden="1"/>
    <col min="6407" max="6407" width="10.5703125" style="9" hidden="1"/>
    <col min="6408" max="6408" width="10.140625" style="9" hidden="1"/>
    <col min="6409" max="6409" width="15.7109375" style="9" hidden="1"/>
    <col min="6410" max="6410" width="13.7109375" style="9" hidden="1"/>
    <col min="6411" max="6411" width="15.7109375" style="9" hidden="1"/>
    <col min="6412" max="6416" width="13.7109375" style="9" hidden="1"/>
    <col min="6417" max="6418" width="9.140625" style="9" hidden="1"/>
    <col min="6419" max="6419" width="12" style="9" hidden="1"/>
    <col min="6420" max="6662" width="9.140625" style="9" hidden="1"/>
    <col min="6663" max="6663" width="10.5703125" style="9" hidden="1"/>
    <col min="6664" max="6664" width="10.140625" style="9" hidden="1"/>
    <col min="6665" max="6665" width="15.7109375" style="9" hidden="1"/>
    <col min="6666" max="6666" width="13.7109375" style="9" hidden="1"/>
    <col min="6667" max="6667" width="15.7109375" style="9" hidden="1"/>
    <col min="6668" max="6672" width="13.7109375" style="9" hidden="1"/>
    <col min="6673" max="6674" width="9.140625" style="9" hidden="1"/>
    <col min="6675" max="6675" width="12" style="9" hidden="1"/>
    <col min="6676" max="6918" width="9.140625" style="9" hidden="1"/>
    <col min="6919" max="6919" width="10.5703125" style="9" hidden="1"/>
    <col min="6920" max="6920" width="10.140625" style="9" hidden="1"/>
    <col min="6921" max="6921" width="15.7109375" style="9" hidden="1"/>
    <col min="6922" max="6922" width="13.7109375" style="9" hidden="1"/>
    <col min="6923" max="6923" width="15.7109375" style="9" hidden="1"/>
    <col min="6924" max="6928" width="13.7109375" style="9" hidden="1"/>
    <col min="6929" max="6930" width="9.140625" style="9" hidden="1"/>
    <col min="6931" max="6931" width="12" style="9" hidden="1"/>
    <col min="6932" max="7174" width="9.140625" style="9" hidden="1"/>
    <col min="7175" max="7175" width="10.5703125" style="9" hidden="1"/>
    <col min="7176" max="7176" width="10.140625" style="9" hidden="1"/>
    <col min="7177" max="7177" width="15.7109375" style="9" hidden="1"/>
    <col min="7178" max="7178" width="13.7109375" style="9" hidden="1"/>
    <col min="7179" max="7179" width="15.7109375" style="9" hidden="1"/>
    <col min="7180" max="7184" width="13.7109375" style="9" hidden="1"/>
    <col min="7185" max="7186" width="9.140625" style="9" hidden="1"/>
    <col min="7187" max="7187" width="12" style="9" hidden="1"/>
    <col min="7188" max="7430" width="9.140625" style="9" hidden="1"/>
    <col min="7431" max="7431" width="10.5703125" style="9" hidden="1"/>
    <col min="7432" max="7432" width="10.140625" style="9" hidden="1"/>
    <col min="7433" max="7433" width="15.7109375" style="9" hidden="1"/>
    <col min="7434" max="7434" width="13.7109375" style="9" hidden="1"/>
    <col min="7435" max="7435" width="15.7109375" style="9" hidden="1"/>
    <col min="7436" max="7440" width="13.7109375" style="9" hidden="1"/>
    <col min="7441" max="7442" width="9.140625" style="9" hidden="1"/>
    <col min="7443" max="7443" width="12" style="9" hidden="1"/>
    <col min="7444" max="7686" width="9.140625" style="9" hidden="1"/>
    <col min="7687" max="7687" width="10.5703125" style="9" hidden="1"/>
    <col min="7688" max="7688" width="10.140625" style="9" hidden="1"/>
    <col min="7689" max="7689" width="15.7109375" style="9" hidden="1"/>
    <col min="7690" max="7690" width="13.7109375" style="9" hidden="1"/>
    <col min="7691" max="7691" width="15.7109375" style="9" hidden="1"/>
    <col min="7692" max="7696" width="13.7109375" style="9" hidden="1"/>
    <col min="7697" max="7698" width="9.140625" style="9" hidden="1"/>
    <col min="7699" max="7699" width="12" style="9" hidden="1"/>
    <col min="7700" max="7942" width="9.140625" style="9" hidden="1"/>
    <col min="7943" max="7943" width="10.5703125" style="9" hidden="1"/>
    <col min="7944" max="7944" width="10.140625" style="9" hidden="1"/>
    <col min="7945" max="7945" width="15.7109375" style="9" hidden="1"/>
    <col min="7946" max="7946" width="13.7109375" style="9" hidden="1"/>
    <col min="7947" max="7947" width="15.7109375" style="9" hidden="1"/>
    <col min="7948" max="7952" width="13.7109375" style="9" hidden="1"/>
    <col min="7953" max="7954" width="9.140625" style="9" hidden="1"/>
    <col min="7955" max="7955" width="12" style="9" hidden="1"/>
    <col min="7956" max="8198" width="9.140625" style="9" hidden="1"/>
    <col min="8199" max="8199" width="10.5703125" style="9" hidden="1"/>
    <col min="8200" max="8200" width="10.140625" style="9" hidden="1"/>
    <col min="8201" max="8201" width="15.7109375" style="9" hidden="1"/>
    <col min="8202" max="8202" width="13.7109375" style="9" hidden="1"/>
    <col min="8203" max="8203" width="15.7109375" style="9" hidden="1"/>
    <col min="8204" max="8208" width="13.7109375" style="9" hidden="1"/>
    <col min="8209" max="8210" width="9.140625" style="9" hidden="1"/>
    <col min="8211" max="8211" width="12" style="9" hidden="1"/>
    <col min="8212" max="8454" width="9.140625" style="9" hidden="1"/>
    <col min="8455" max="8455" width="10.5703125" style="9" hidden="1"/>
    <col min="8456" max="8456" width="10.140625" style="9" hidden="1"/>
    <col min="8457" max="8457" width="15.7109375" style="9" hidden="1"/>
    <col min="8458" max="8458" width="13.7109375" style="9" hidden="1"/>
    <col min="8459" max="8459" width="15.7109375" style="9" hidden="1"/>
    <col min="8460" max="8464" width="13.7109375" style="9" hidden="1"/>
    <col min="8465" max="8466" width="9.140625" style="9" hidden="1"/>
    <col min="8467" max="8467" width="12" style="9" hidden="1"/>
    <col min="8468" max="8710" width="9.140625" style="9" hidden="1"/>
    <col min="8711" max="8711" width="10.5703125" style="9" hidden="1"/>
    <col min="8712" max="8712" width="10.140625" style="9" hidden="1"/>
    <col min="8713" max="8713" width="15.7109375" style="9" hidden="1"/>
    <col min="8714" max="8714" width="13.7109375" style="9" hidden="1"/>
    <col min="8715" max="8715" width="15.7109375" style="9" hidden="1"/>
    <col min="8716" max="8720" width="13.7109375" style="9" hidden="1"/>
    <col min="8721" max="8722" width="9.140625" style="9" hidden="1"/>
    <col min="8723" max="8723" width="12" style="9" hidden="1"/>
    <col min="8724" max="8966" width="9.140625" style="9" hidden="1"/>
    <col min="8967" max="8967" width="10.5703125" style="9" hidden="1"/>
    <col min="8968" max="8968" width="10.140625" style="9" hidden="1"/>
    <col min="8969" max="8969" width="15.7109375" style="9" hidden="1"/>
    <col min="8970" max="8970" width="13.7109375" style="9" hidden="1"/>
    <col min="8971" max="8971" width="15.7109375" style="9" hidden="1"/>
    <col min="8972" max="8976" width="13.7109375" style="9" hidden="1"/>
    <col min="8977" max="8978" width="9.140625" style="9" hidden="1"/>
    <col min="8979" max="8979" width="12" style="9" hidden="1"/>
    <col min="8980" max="9222" width="9.140625" style="9" hidden="1"/>
    <col min="9223" max="9223" width="10.5703125" style="9" hidden="1"/>
    <col min="9224" max="9224" width="10.140625" style="9" hidden="1"/>
    <col min="9225" max="9225" width="15.7109375" style="9" hidden="1"/>
    <col min="9226" max="9226" width="13.7109375" style="9" hidden="1"/>
    <col min="9227" max="9227" width="15.7109375" style="9" hidden="1"/>
    <col min="9228" max="9232" width="13.7109375" style="9" hidden="1"/>
    <col min="9233" max="9234" width="9.140625" style="9" hidden="1"/>
    <col min="9235" max="9235" width="12" style="9" hidden="1"/>
    <col min="9236" max="9478" width="9.140625" style="9" hidden="1"/>
    <col min="9479" max="9479" width="10.5703125" style="9" hidden="1"/>
    <col min="9480" max="9480" width="10.140625" style="9" hidden="1"/>
    <col min="9481" max="9481" width="15.7109375" style="9" hidden="1"/>
    <col min="9482" max="9482" width="13.7109375" style="9" hidden="1"/>
    <col min="9483" max="9483" width="15.7109375" style="9" hidden="1"/>
    <col min="9484" max="9488" width="13.7109375" style="9" hidden="1"/>
    <col min="9489" max="9490" width="9.140625" style="9" hidden="1"/>
    <col min="9491" max="9491" width="12" style="9" hidden="1"/>
    <col min="9492" max="9734" width="9.140625" style="9" hidden="1"/>
    <col min="9735" max="9735" width="10.5703125" style="9" hidden="1"/>
    <col min="9736" max="9736" width="10.140625" style="9" hidden="1"/>
    <col min="9737" max="9737" width="15.7109375" style="9" hidden="1"/>
    <col min="9738" max="9738" width="13.7109375" style="9" hidden="1"/>
    <col min="9739" max="9739" width="15.7109375" style="9" hidden="1"/>
    <col min="9740" max="9744" width="13.7109375" style="9" hidden="1"/>
    <col min="9745" max="9746" width="9.140625" style="9" hidden="1"/>
    <col min="9747" max="9747" width="12" style="9" hidden="1"/>
    <col min="9748" max="9990" width="9.140625" style="9" hidden="1"/>
    <col min="9991" max="9991" width="10.5703125" style="9" hidden="1"/>
    <col min="9992" max="9992" width="10.140625" style="9" hidden="1"/>
    <col min="9993" max="9993" width="15.7109375" style="9" hidden="1"/>
    <col min="9994" max="9994" width="13.7109375" style="9" hidden="1"/>
    <col min="9995" max="9995" width="15.7109375" style="9" hidden="1"/>
    <col min="9996" max="10000" width="13.7109375" style="9" hidden="1"/>
    <col min="10001" max="10002" width="9.140625" style="9" hidden="1"/>
    <col min="10003" max="10003" width="12" style="9" hidden="1"/>
    <col min="10004" max="10246" width="9.140625" style="9" hidden="1"/>
    <col min="10247" max="10247" width="10.5703125" style="9" hidden="1"/>
    <col min="10248" max="10248" width="10.140625" style="9" hidden="1"/>
    <col min="10249" max="10249" width="15.7109375" style="9" hidden="1"/>
    <col min="10250" max="10250" width="13.7109375" style="9" hidden="1"/>
    <col min="10251" max="10251" width="15.7109375" style="9" hidden="1"/>
    <col min="10252" max="10256" width="13.7109375" style="9" hidden="1"/>
    <col min="10257" max="10258" width="9.140625" style="9" hidden="1"/>
    <col min="10259" max="10259" width="12" style="9" hidden="1"/>
    <col min="10260" max="10502" width="9.140625" style="9" hidden="1"/>
    <col min="10503" max="10503" width="10.5703125" style="9" hidden="1"/>
    <col min="10504" max="10504" width="10.140625" style="9" hidden="1"/>
    <col min="10505" max="10505" width="15.7109375" style="9" hidden="1"/>
    <col min="10506" max="10506" width="13.7109375" style="9" hidden="1"/>
    <col min="10507" max="10507" width="15.7109375" style="9" hidden="1"/>
    <col min="10508" max="10512" width="13.7109375" style="9" hidden="1"/>
    <col min="10513" max="10514" width="9.140625" style="9" hidden="1"/>
    <col min="10515" max="10515" width="12" style="9" hidden="1"/>
    <col min="10516" max="10758" width="9.140625" style="9" hidden="1"/>
    <col min="10759" max="10759" width="10.5703125" style="9" hidden="1"/>
    <col min="10760" max="10760" width="10.140625" style="9" hidden="1"/>
    <col min="10761" max="10761" width="15.7109375" style="9" hidden="1"/>
    <col min="10762" max="10762" width="13.7109375" style="9" hidden="1"/>
    <col min="10763" max="10763" width="15.7109375" style="9" hidden="1"/>
    <col min="10764" max="10768" width="13.7109375" style="9" hidden="1"/>
    <col min="10769" max="10770" width="9.140625" style="9" hidden="1"/>
    <col min="10771" max="10771" width="12" style="9" hidden="1"/>
    <col min="10772" max="11014" width="9.140625" style="9" hidden="1"/>
    <col min="11015" max="11015" width="10.5703125" style="9" hidden="1"/>
    <col min="11016" max="11016" width="10.140625" style="9" hidden="1"/>
    <col min="11017" max="11017" width="15.7109375" style="9" hidden="1"/>
    <col min="11018" max="11018" width="13.7109375" style="9" hidden="1"/>
    <col min="11019" max="11019" width="15.7109375" style="9" hidden="1"/>
    <col min="11020" max="11024" width="13.7109375" style="9" hidden="1"/>
    <col min="11025" max="11026" width="9.140625" style="9" hidden="1"/>
    <col min="11027" max="11027" width="12" style="9" hidden="1"/>
    <col min="11028" max="11270" width="9.140625" style="9" hidden="1"/>
    <col min="11271" max="11271" width="10.5703125" style="9" hidden="1"/>
    <col min="11272" max="11272" width="10.140625" style="9" hidden="1"/>
    <col min="11273" max="11273" width="15.7109375" style="9" hidden="1"/>
    <col min="11274" max="11274" width="13.7109375" style="9" hidden="1"/>
    <col min="11275" max="11275" width="15.7109375" style="9" hidden="1"/>
    <col min="11276" max="11280" width="13.7109375" style="9" hidden="1"/>
    <col min="11281" max="11282" width="9.140625" style="9" hidden="1"/>
    <col min="11283" max="11283" width="12" style="9" hidden="1"/>
    <col min="11284" max="11526" width="9.140625" style="9" hidden="1"/>
    <col min="11527" max="11527" width="10.5703125" style="9" hidden="1"/>
    <col min="11528" max="11528" width="10.140625" style="9" hidden="1"/>
    <col min="11529" max="11529" width="15.7109375" style="9" hidden="1"/>
    <col min="11530" max="11530" width="13.7109375" style="9" hidden="1"/>
    <col min="11531" max="11531" width="15.7109375" style="9" hidden="1"/>
    <col min="11532" max="11536" width="13.7109375" style="9" hidden="1"/>
    <col min="11537" max="11538" width="9.140625" style="9" hidden="1"/>
    <col min="11539" max="11539" width="12" style="9" hidden="1"/>
    <col min="11540" max="11782" width="9.140625" style="9" hidden="1"/>
    <col min="11783" max="11783" width="10.5703125" style="9" hidden="1"/>
    <col min="11784" max="11784" width="10.140625" style="9" hidden="1"/>
    <col min="11785" max="11785" width="15.7109375" style="9" hidden="1"/>
    <col min="11786" max="11786" width="13.7109375" style="9" hidden="1"/>
    <col min="11787" max="11787" width="15.7109375" style="9" hidden="1"/>
    <col min="11788" max="11792" width="13.7109375" style="9" hidden="1"/>
    <col min="11793" max="11794" width="9.140625" style="9" hidden="1"/>
    <col min="11795" max="11795" width="12" style="9" hidden="1"/>
    <col min="11796" max="12038" width="9.140625" style="9" hidden="1"/>
    <col min="12039" max="12039" width="10.5703125" style="9" hidden="1"/>
    <col min="12040" max="12040" width="10.140625" style="9" hidden="1"/>
    <col min="12041" max="12041" width="15.7109375" style="9" hidden="1"/>
    <col min="12042" max="12042" width="13.7109375" style="9" hidden="1"/>
    <col min="12043" max="12043" width="15.7109375" style="9" hidden="1"/>
    <col min="12044" max="12048" width="13.7109375" style="9" hidden="1"/>
    <col min="12049" max="12050" width="9.140625" style="9" hidden="1"/>
    <col min="12051" max="12051" width="12" style="9" hidden="1"/>
    <col min="12052" max="12294" width="9.140625" style="9" hidden="1"/>
    <col min="12295" max="12295" width="10.5703125" style="9" hidden="1"/>
    <col min="12296" max="12296" width="10.140625" style="9" hidden="1"/>
    <col min="12297" max="12297" width="15.7109375" style="9" hidden="1"/>
    <col min="12298" max="12298" width="13.7109375" style="9" hidden="1"/>
    <col min="12299" max="12299" width="15.7109375" style="9" hidden="1"/>
    <col min="12300" max="12304" width="13.7109375" style="9" hidden="1"/>
    <col min="12305" max="12306" width="9.140625" style="9" hidden="1"/>
    <col min="12307" max="12307" width="12" style="9" hidden="1"/>
    <col min="12308" max="12550" width="9.140625" style="9" hidden="1"/>
    <col min="12551" max="12551" width="10.5703125" style="9" hidden="1"/>
    <col min="12552" max="12552" width="10.140625" style="9" hidden="1"/>
    <col min="12553" max="12553" width="15.7109375" style="9" hidden="1"/>
    <col min="12554" max="12554" width="13.7109375" style="9" hidden="1"/>
    <col min="12555" max="12555" width="15.7109375" style="9" hidden="1"/>
    <col min="12556" max="12560" width="13.7109375" style="9" hidden="1"/>
    <col min="12561" max="12562" width="9.140625" style="9" hidden="1"/>
    <col min="12563" max="12563" width="12" style="9" hidden="1"/>
    <col min="12564" max="12806" width="9.140625" style="9" hidden="1"/>
    <col min="12807" max="12807" width="10.5703125" style="9" hidden="1"/>
    <col min="12808" max="12808" width="10.140625" style="9" hidden="1"/>
    <col min="12809" max="12809" width="15.7109375" style="9" hidden="1"/>
    <col min="12810" max="12810" width="13.7109375" style="9" hidden="1"/>
    <col min="12811" max="12811" width="15.7109375" style="9" hidden="1"/>
    <col min="12812" max="12816" width="13.7109375" style="9" hidden="1"/>
    <col min="12817" max="12818" width="9.140625" style="9" hidden="1"/>
    <col min="12819" max="12819" width="12" style="9" hidden="1"/>
    <col min="12820" max="13062" width="9.140625" style="9" hidden="1"/>
    <col min="13063" max="13063" width="10.5703125" style="9" hidden="1"/>
    <col min="13064" max="13064" width="10.140625" style="9" hidden="1"/>
    <col min="13065" max="13065" width="15.7109375" style="9" hidden="1"/>
    <col min="13066" max="13066" width="13.7109375" style="9" hidden="1"/>
    <col min="13067" max="13067" width="15.7109375" style="9" hidden="1"/>
    <col min="13068" max="13072" width="13.7109375" style="9" hidden="1"/>
    <col min="13073" max="13074" width="9.140625" style="9" hidden="1"/>
    <col min="13075" max="13075" width="12" style="9" hidden="1"/>
    <col min="13076" max="13318" width="9.140625" style="9" hidden="1"/>
    <col min="13319" max="13319" width="10.5703125" style="9" hidden="1"/>
    <col min="13320" max="13320" width="10.140625" style="9" hidden="1"/>
    <col min="13321" max="13321" width="15.7109375" style="9" hidden="1"/>
    <col min="13322" max="13322" width="13.7109375" style="9" hidden="1"/>
    <col min="13323" max="13323" width="15.7109375" style="9" hidden="1"/>
    <col min="13324" max="13328" width="13.7109375" style="9" hidden="1"/>
    <col min="13329" max="13330" width="9.140625" style="9" hidden="1"/>
    <col min="13331" max="13331" width="12" style="9" hidden="1"/>
    <col min="13332" max="13574" width="9.140625" style="9" hidden="1"/>
    <col min="13575" max="13575" width="10.5703125" style="9" hidden="1"/>
    <col min="13576" max="13576" width="10.140625" style="9" hidden="1"/>
    <col min="13577" max="13577" width="15.7109375" style="9" hidden="1"/>
    <col min="13578" max="13578" width="13.7109375" style="9" hidden="1"/>
    <col min="13579" max="13579" width="15.7109375" style="9" hidden="1"/>
    <col min="13580" max="13584" width="13.7109375" style="9" hidden="1"/>
    <col min="13585" max="13586" width="9.140625" style="9" hidden="1"/>
    <col min="13587" max="13587" width="12" style="9" hidden="1"/>
    <col min="13588" max="13830" width="9.140625" style="9" hidden="1"/>
    <col min="13831" max="13831" width="10.5703125" style="9" hidden="1"/>
    <col min="13832" max="13832" width="10.140625" style="9" hidden="1"/>
    <col min="13833" max="13833" width="15.7109375" style="9" hidden="1"/>
    <col min="13834" max="13834" width="13.7109375" style="9" hidden="1"/>
    <col min="13835" max="13835" width="15.7109375" style="9" hidden="1"/>
    <col min="13836" max="13840" width="13.7109375" style="9" hidden="1"/>
    <col min="13841" max="13842" width="9.140625" style="9" hidden="1"/>
    <col min="13843" max="13843" width="12" style="9" hidden="1"/>
    <col min="13844" max="14086" width="9.140625" style="9" hidden="1"/>
    <col min="14087" max="14087" width="10.5703125" style="9" hidden="1"/>
    <col min="14088" max="14088" width="10.140625" style="9" hidden="1"/>
    <col min="14089" max="14089" width="15.7109375" style="9" hidden="1"/>
    <col min="14090" max="14090" width="13.7109375" style="9" hidden="1"/>
    <col min="14091" max="14091" width="15.7109375" style="9" hidden="1"/>
    <col min="14092" max="14096" width="13.7109375" style="9" hidden="1"/>
    <col min="14097" max="14098" width="9.140625" style="9" hidden="1"/>
    <col min="14099" max="14099" width="12" style="9" hidden="1"/>
    <col min="14100" max="14342" width="9.140625" style="9" hidden="1"/>
    <col min="14343" max="14343" width="10.5703125" style="9" hidden="1"/>
    <col min="14344" max="14344" width="10.140625" style="9" hidden="1"/>
    <col min="14345" max="14345" width="15.7109375" style="9" hidden="1"/>
    <col min="14346" max="14346" width="13.7109375" style="9" hidden="1"/>
    <col min="14347" max="14347" width="15.7109375" style="9" hidden="1"/>
    <col min="14348" max="14352" width="13.7109375" style="9" hidden="1"/>
    <col min="14353" max="14354" width="9.140625" style="9" hidden="1"/>
    <col min="14355" max="14355" width="12" style="9" hidden="1"/>
    <col min="14356" max="14598" width="9.140625" style="9" hidden="1"/>
    <col min="14599" max="14599" width="10.5703125" style="9" hidden="1"/>
    <col min="14600" max="14600" width="10.140625" style="9" hidden="1"/>
    <col min="14601" max="14601" width="15.7109375" style="9" hidden="1"/>
    <col min="14602" max="14602" width="13.7109375" style="9" hidden="1"/>
    <col min="14603" max="14603" width="15.7109375" style="9" hidden="1"/>
    <col min="14604" max="14608" width="13.7109375" style="9" hidden="1"/>
    <col min="14609" max="14610" width="9.140625" style="9" hidden="1"/>
    <col min="14611" max="14611" width="12" style="9" hidden="1"/>
    <col min="14612" max="14854" width="9.140625" style="9" hidden="1"/>
    <col min="14855" max="14855" width="10.5703125" style="9" hidden="1"/>
    <col min="14856" max="14856" width="10.140625" style="9" hidden="1"/>
    <col min="14857" max="14857" width="15.7109375" style="9" hidden="1"/>
    <col min="14858" max="14858" width="13.7109375" style="9" hidden="1"/>
    <col min="14859" max="14859" width="15.7109375" style="9" hidden="1"/>
    <col min="14860" max="14864" width="13.7109375" style="9" hidden="1"/>
    <col min="14865" max="14866" width="9.140625" style="9" hidden="1"/>
    <col min="14867" max="14867" width="12" style="9" hidden="1"/>
    <col min="14868" max="15110" width="9.140625" style="9" hidden="1"/>
    <col min="15111" max="15111" width="10.5703125" style="9" hidden="1"/>
    <col min="15112" max="15112" width="10.140625" style="9" hidden="1"/>
    <col min="15113" max="15113" width="15.7109375" style="9" hidden="1"/>
    <col min="15114" max="15114" width="13.7109375" style="9" hidden="1"/>
    <col min="15115" max="15115" width="15.7109375" style="9" hidden="1"/>
    <col min="15116" max="15120" width="13.7109375" style="9" hidden="1"/>
    <col min="15121" max="15122" width="9.140625" style="9" hidden="1"/>
    <col min="15123" max="15123" width="12" style="9" hidden="1"/>
    <col min="15124" max="15366" width="9.140625" style="9" hidden="1"/>
    <col min="15367" max="15367" width="10.5703125" style="9" hidden="1"/>
    <col min="15368" max="15368" width="10.140625" style="9" hidden="1"/>
    <col min="15369" max="15369" width="15.7109375" style="9" hidden="1"/>
    <col min="15370" max="15370" width="13.7109375" style="9" hidden="1"/>
    <col min="15371" max="15371" width="15.7109375" style="9" hidden="1"/>
    <col min="15372" max="15376" width="13.7109375" style="9" hidden="1"/>
    <col min="15377" max="15378" width="9.140625" style="9" hidden="1"/>
    <col min="15379" max="15379" width="12" style="9" hidden="1"/>
    <col min="15380" max="15622" width="9.140625" style="9" hidden="1"/>
    <col min="15623" max="15623" width="10.5703125" style="9" hidden="1"/>
    <col min="15624" max="15624" width="10.140625" style="9" hidden="1"/>
    <col min="15625" max="15625" width="15.7109375" style="9" hidden="1"/>
    <col min="15626" max="15626" width="13.7109375" style="9" hidden="1"/>
    <col min="15627" max="15627" width="15.7109375" style="9" hidden="1"/>
    <col min="15628" max="15632" width="13.7109375" style="9" hidden="1"/>
    <col min="15633" max="15634" width="9.140625" style="9" hidden="1"/>
    <col min="15635" max="15635" width="12" style="9" hidden="1"/>
    <col min="15636" max="15878" width="9.140625" style="9" hidden="1"/>
    <col min="15879" max="15879" width="10.5703125" style="9" hidden="1"/>
    <col min="15880" max="15880" width="10.140625" style="9" hidden="1"/>
    <col min="15881" max="15881" width="15.7109375" style="9" hidden="1"/>
    <col min="15882" max="15882" width="13.7109375" style="9" hidden="1"/>
    <col min="15883" max="15883" width="15.7109375" style="9" hidden="1"/>
    <col min="15884" max="15888" width="13.7109375" style="9" hidden="1"/>
    <col min="15889" max="15890" width="9.140625" style="9" hidden="1"/>
    <col min="15891" max="15891" width="12" style="9" hidden="1"/>
    <col min="15892" max="16134" width="9.140625" style="9" hidden="1"/>
    <col min="16135" max="16135" width="10.5703125" style="9" hidden="1"/>
    <col min="16136" max="16136" width="10.140625" style="9" hidden="1"/>
    <col min="16137" max="16137" width="15.7109375" style="9" hidden="1"/>
    <col min="16138" max="16138" width="13.7109375" style="9" hidden="1"/>
    <col min="16139" max="16139" width="15.7109375" style="9" hidden="1"/>
    <col min="16140" max="16144" width="13.7109375" style="9" hidden="1"/>
    <col min="16145" max="16146" width="9.140625" style="9" hidden="1"/>
    <col min="16147" max="16147" width="12" style="9" hidden="1"/>
    <col min="16148" max="16149" width="9.140625" style="9" hidden="1"/>
    <col min="16150" max="16150" width="12" style="9" hidden="1"/>
    <col min="16151" max="16152" width="9.140625" style="9" hidden="1"/>
    <col min="16153" max="16153" width="12" style="9" hidden="1"/>
    <col min="16154" max="16384" width="9.140625" style="9" hidden="1"/>
  </cols>
  <sheetData>
    <row r="1" spans="2:22" x14ac:dyDescent="0.2"/>
    <row r="2" spans="2:22" ht="14.25" customHeight="1" x14ac:dyDescent="0.2">
      <c r="B2" s="237"/>
      <c r="C2" s="237"/>
      <c r="D2" s="237"/>
      <c r="E2" s="238" t="s">
        <v>57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2:22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3"/>
    </row>
    <row r="4" spans="2:22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6"/>
    </row>
    <row r="5" spans="2:22" ht="10.5" customHeight="1" x14ac:dyDescent="0.2">
      <c r="B5" s="10"/>
      <c r="C5" s="10"/>
      <c r="D5" s="10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2:22" s="15" customFormat="1" ht="11.25" x14ac:dyDescent="0.2">
      <c r="B6" s="247" t="s">
        <v>13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</row>
    <row r="7" spans="2:22" s="15" customFormat="1" ht="11.25" x14ac:dyDescent="0.2">
      <c r="B7" s="248" t="s">
        <v>14</v>
      </c>
      <c r="C7" s="249"/>
      <c r="D7" s="249"/>
      <c r="E7" s="249"/>
      <c r="F7" s="249"/>
      <c r="G7" s="250"/>
      <c r="H7" s="254" t="s">
        <v>189</v>
      </c>
      <c r="I7" s="254" t="s">
        <v>58</v>
      </c>
      <c r="J7" s="248" t="s">
        <v>15</v>
      </c>
      <c r="K7" s="249"/>
      <c r="L7" s="249"/>
      <c r="M7" s="249"/>
      <c r="N7" s="249"/>
      <c r="O7" s="249"/>
      <c r="P7" s="249"/>
      <c r="Q7" s="249"/>
      <c r="R7" s="250"/>
      <c r="S7" s="256">
        <v>2016</v>
      </c>
      <c r="T7" s="257"/>
      <c r="U7" s="257"/>
      <c r="V7" s="257"/>
    </row>
    <row r="8" spans="2:22" s="16" customFormat="1" ht="11.25" x14ac:dyDescent="0.2">
      <c r="B8" s="251"/>
      <c r="C8" s="252"/>
      <c r="D8" s="252"/>
      <c r="E8" s="252"/>
      <c r="F8" s="252"/>
      <c r="G8" s="253"/>
      <c r="H8" s="255"/>
      <c r="I8" s="255"/>
      <c r="J8" s="251"/>
      <c r="K8" s="252"/>
      <c r="L8" s="252"/>
      <c r="M8" s="252"/>
      <c r="N8" s="252"/>
      <c r="O8" s="252"/>
      <c r="P8" s="252"/>
      <c r="Q8" s="252"/>
      <c r="R8" s="253"/>
      <c r="S8" s="34">
        <v>2014</v>
      </c>
      <c r="T8" s="100">
        <v>2015</v>
      </c>
      <c r="U8" s="100" t="s">
        <v>272</v>
      </c>
      <c r="V8" s="100" t="s">
        <v>271</v>
      </c>
    </row>
    <row r="9" spans="2:22" s="16" customFormat="1" ht="22.5" customHeight="1" x14ac:dyDescent="0.2">
      <c r="B9" s="19" t="s">
        <v>16</v>
      </c>
      <c r="C9" s="258" t="s">
        <v>17</v>
      </c>
      <c r="D9" s="258"/>
      <c r="E9" s="258"/>
      <c r="F9" s="258"/>
      <c r="G9" s="258"/>
      <c r="H9" s="68" t="s">
        <v>190</v>
      </c>
      <c r="I9" s="68" t="s">
        <v>18</v>
      </c>
      <c r="J9" s="259" t="s">
        <v>19</v>
      </c>
      <c r="K9" s="260"/>
      <c r="L9" s="260"/>
      <c r="M9" s="260"/>
      <c r="N9" s="260"/>
      <c r="O9" s="260"/>
      <c r="P9" s="260"/>
      <c r="Q9" s="260"/>
      <c r="R9" s="261"/>
      <c r="S9" s="26">
        <v>3</v>
      </c>
      <c r="T9" s="26">
        <v>3</v>
      </c>
      <c r="U9" s="26">
        <v>3</v>
      </c>
      <c r="V9" s="26">
        <f>'O1'!L35</f>
        <v>0</v>
      </c>
    </row>
    <row r="10" spans="2:22" s="16" customFormat="1" ht="22.5" customHeight="1" x14ac:dyDescent="0.2">
      <c r="B10" s="19" t="s">
        <v>20</v>
      </c>
      <c r="C10" s="262" t="s">
        <v>21</v>
      </c>
      <c r="D10" s="262"/>
      <c r="E10" s="262"/>
      <c r="F10" s="262"/>
      <c r="G10" s="262"/>
      <c r="H10" s="8" t="s">
        <v>191</v>
      </c>
      <c r="I10" s="8" t="s">
        <v>22</v>
      </c>
      <c r="J10" s="263" t="s">
        <v>23</v>
      </c>
      <c r="K10" s="264"/>
      <c r="L10" s="264"/>
      <c r="M10" s="264"/>
      <c r="N10" s="264"/>
      <c r="O10" s="264"/>
      <c r="P10" s="264"/>
      <c r="Q10" s="264"/>
      <c r="R10" s="265"/>
      <c r="S10" s="36">
        <v>7</v>
      </c>
      <c r="T10" s="36">
        <v>7.2</v>
      </c>
      <c r="U10" s="36">
        <v>7.4</v>
      </c>
      <c r="V10" s="36">
        <f>'O2'!L32</f>
        <v>0</v>
      </c>
    </row>
    <row r="11" spans="2:22" s="16" customFormat="1" ht="22.5" customHeight="1" x14ac:dyDescent="0.2">
      <c r="B11" s="19" t="s">
        <v>24</v>
      </c>
      <c r="C11" s="258" t="s">
        <v>25</v>
      </c>
      <c r="D11" s="258"/>
      <c r="E11" s="258"/>
      <c r="F11" s="258"/>
      <c r="G11" s="258"/>
      <c r="H11" s="68" t="s">
        <v>191</v>
      </c>
      <c r="I11" s="68" t="s">
        <v>26</v>
      </c>
      <c r="J11" s="259" t="s">
        <v>27</v>
      </c>
      <c r="K11" s="260"/>
      <c r="L11" s="260"/>
      <c r="M11" s="260"/>
      <c r="N11" s="260"/>
      <c r="O11" s="260"/>
      <c r="P11" s="260"/>
      <c r="Q11" s="260"/>
      <c r="R11" s="261"/>
      <c r="S11" s="37">
        <v>4</v>
      </c>
      <c r="T11" s="37">
        <v>4.2</v>
      </c>
      <c r="U11" s="37">
        <v>4.4000000000000004</v>
      </c>
      <c r="V11" s="37">
        <f>'O3'!L32</f>
        <v>0</v>
      </c>
    </row>
    <row r="12" spans="2:22" s="16" customFormat="1" ht="22.5" customHeight="1" x14ac:dyDescent="0.2">
      <c r="B12" s="19" t="s">
        <v>28</v>
      </c>
      <c r="C12" s="262" t="s">
        <v>29</v>
      </c>
      <c r="D12" s="262"/>
      <c r="E12" s="262"/>
      <c r="F12" s="262"/>
      <c r="G12" s="262"/>
      <c r="H12" s="8" t="s">
        <v>190</v>
      </c>
      <c r="I12" s="8" t="s">
        <v>30</v>
      </c>
      <c r="J12" s="263" t="s">
        <v>31</v>
      </c>
      <c r="K12" s="264"/>
      <c r="L12" s="264"/>
      <c r="M12" s="264"/>
      <c r="N12" s="264"/>
      <c r="O12" s="264"/>
      <c r="P12" s="264"/>
      <c r="Q12" s="264"/>
      <c r="R12" s="265"/>
      <c r="S12" s="27">
        <v>350</v>
      </c>
      <c r="T12" s="27">
        <v>400</v>
      </c>
      <c r="U12" s="27">
        <v>450</v>
      </c>
      <c r="V12" s="27">
        <f>'O4'!L34</f>
        <v>0</v>
      </c>
    </row>
    <row r="13" spans="2:22" s="16" customFormat="1" ht="22.5" customHeight="1" x14ac:dyDescent="0.2">
      <c r="B13" s="19" t="s">
        <v>32</v>
      </c>
      <c r="C13" s="258" t="s">
        <v>33</v>
      </c>
      <c r="D13" s="258"/>
      <c r="E13" s="258"/>
      <c r="F13" s="258"/>
      <c r="G13" s="258"/>
      <c r="H13" s="68" t="s">
        <v>190</v>
      </c>
      <c r="I13" s="68" t="s">
        <v>34</v>
      </c>
      <c r="J13" s="259" t="s">
        <v>35</v>
      </c>
      <c r="K13" s="260"/>
      <c r="L13" s="260"/>
      <c r="M13" s="260"/>
      <c r="N13" s="260"/>
      <c r="O13" s="260"/>
      <c r="P13" s="260"/>
      <c r="Q13" s="260"/>
      <c r="R13" s="261"/>
      <c r="S13" s="37">
        <v>7</v>
      </c>
      <c r="T13" s="37">
        <v>7.2</v>
      </c>
      <c r="U13" s="37">
        <v>7.4</v>
      </c>
      <c r="V13" s="37">
        <f>'O5'!L32</f>
        <v>0</v>
      </c>
    </row>
    <row r="14" spans="2:22" ht="10.5" customHeight="1" x14ac:dyDescent="0.2">
      <c r="B14" s="10"/>
      <c r="C14" s="10"/>
      <c r="D14" s="10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2:22" s="16" customFormat="1" ht="11.25" x14ac:dyDescent="0.2">
      <c r="B15" s="276" t="s">
        <v>36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</row>
    <row r="16" spans="2:22" s="15" customFormat="1" ht="11.25" x14ac:dyDescent="0.2">
      <c r="B16" s="266" t="s">
        <v>14</v>
      </c>
      <c r="C16" s="267"/>
      <c r="D16" s="267"/>
      <c r="E16" s="267"/>
      <c r="F16" s="267"/>
      <c r="G16" s="268"/>
      <c r="H16" s="272" t="s">
        <v>189</v>
      </c>
      <c r="I16" s="272" t="s">
        <v>58</v>
      </c>
      <c r="J16" s="266" t="s">
        <v>15</v>
      </c>
      <c r="K16" s="267"/>
      <c r="L16" s="267"/>
      <c r="M16" s="267"/>
      <c r="N16" s="267"/>
      <c r="O16" s="267"/>
      <c r="P16" s="267"/>
      <c r="Q16" s="267"/>
      <c r="R16" s="268"/>
      <c r="S16" s="274">
        <v>2016</v>
      </c>
      <c r="T16" s="275"/>
      <c r="U16" s="275"/>
      <c r="V16" s="275"/>
    </row>
    <row r="17" spans="2:22" s="16" customFormat="1" ht="11.25" x14ac:dyDescent="0.2">
      <c r="B17" s="269"/>
      <c r="C17" s="270"/>
      <c r="D17" s="270"/>
      <c r="E17" s="270"/>
      <c r="F17" s="270"/>
      <c r="G17" s="271"/>
      <c r="H17" s="273"/>
      <c r="I17" s="273"/>
      <c r="J17" s="269"/>
      <c r="K17" s="270"/>
      <c r="L17" s="270"/>
      <c r="M17" s="270"/>
      <c r="N17" s="270"/>
      <c r="O17" s="270"/>
      <c r="P17" s="270"/>
      <c r="Q17" s="270"/>
      <c r="R17" s="271"/>
      <c r="S17" s="35">
        <v>2014</v>
      </c>
      <c r="T17" s="101">
        <v>2015</v>
      </c>
      <c r="U17" s="101" t="s">
        <v>272</v>
      </c>
      <c r="V17" s="101" t="s">
        <v>271</v>
      </c>
    </row>
    <row r="18" spans="2:22" s="16" customFormat="1" ht="22.5" customHeight="1" x14ac:dyDescent="0.2">
      <c r="B18" s="22" t="s">
        <v>37</v>
      </c>
      <c r="C18" s="258" t="s">
        <v>169</v>
      </c>
      <c r="D18" s="258"/>
      <c r="E18" s="258"/>
      <c r="F18" s="258"/>
      <c r="G18" s="258"/>
      <c r="H18" s="68" t="s">
        <v>192</v>
      </c>
      <c r="I18" s="68" t="s">
        <v>26</v>
      </c>
      <c r="J18" s="259" t="s">
        <v>297</v>
      </c>
      <c r="K18" s="260"/>
      <c r="L18" s="260"/>
      <c r="M18" s="260"/>
      <c r="N18" s="260"/>
      <c r="O18" s="260"/>
      <c r="P18" s="260"/>
      <c r="Q18" s="260"/>
      <c r="R18" s="261"/>
      <c r="S18" s="50">
        <v>4000</v>
      </c>
      <c r="T18" s="50">
        <f t="shared" ref="T18" si="0">S18+75</f>
        <v>4075</v>
      </c>
      <c r="U18" s="50">
        <v>4150</v>
      </c>
      <c r="V18" s="50">
        <f>'S1'!H34</f>
        <v>3487</v>
      </c>
    </row>
    <row r="19" spans="2:22" s="16" customFormat="1" ht="22.5" customHeight="1" x14ac:dyDescent="0.2">
      <c r="B19" s="22" t="s">
        <v>38</v>
      </c>
      <c r="C19" s="262" t="s">
        <v>170</v>
      </c>
      <c r="D19" s="262"/>
      <c r="E19" s="262"/>
      <c r="F19" s="262"/>
      <c r="G19" s="262"/>
      <c r="H19" s="8" t="s">
        <v>193</v>
      </c>
      <c r="I19" s="8" t="s">
        <v>34</v>
      </c>
      <c r="J19" s="263" t="s">
        <v>294</v>
      </c>
      <c r="K19" s="264"/>
      <c r="L19" s="264"/>
      <c r="M19" s="264"/>
      <c r="N19" s="264"/>
      <c r="O19" s="264"/>
      <c r="P19" s="264"/>
      <c r="Q19" s="264"/>
      <c r="R19" s="265"/>
      <c r="S19" s="27">
        <v>600</v>
      </c>
      <c r="T19" s="27">
        <v>650</v>
      </c>
      <c r="U19" s="27">
        <v>700</v>
      </c>
      <c r="V19" s="108">
        <f>'S2'!H35</f>
        <v>718</v>
      </c>
    </row>
    <row r="20" spans="2:22" s="16" customFormat="1" ht="22.5" customHeight="1" x14ac:dyDescent="0.2">
      <c r="B20" s="22" t="s">
        <v>39</v>
      </c>
      <c r="C20" s="258" t="s">
        <v>171</v>
      </c>
      <c r="D20" s="258"/>
      <c r="E20" s="258"/>
      <c r="F20" s="258"/>
      <c r="G20" s="258"/>
      <c r="H20" s="68" t="s">
        <v>193</v>
      </c>
      <c r="I20" s="68" t="s">
        <v>34</v>
      </c>
      <c r="J20" s="259" t="s">
        <v>291</v>
      </c>
      <c r="K20" s="260"/>
      <c r="L20" s="260"/>
      <c r="M20" s="260"/>
      <c r="N20" s="260"/>
      <c r="O20" s="260"/>
      <c r="P20" s="260"/>
      <c r="Q20" s="260"/>
      <c r="R20" s="261"/>
      <c r="S20" s="38">
        <v>9500</v>
      </c>
      <c r="T20" s="38">
        <v>9700</v>
      </c>
      <c r="U20" s="38">
        <v>10000</v>
      </c>
      <c r="V20" s="38">
        <f>'S3'!H35</f>
        <v>14539</v>
      </c>
    </row>
    <row r="21" spans="2:22" s="16" customFormat="1" ht="22.5" customHeight="1" x14ac:dyDescent="0.2">
      <c r="B21" s="22" t="s">
        <v>40</v>
      </c>
      <c r="C21" s="262" t="s">
        <v>172</v>
      </c>
      <c r="D21" s="262"/>
      <c r="E21" s="262"/>
      <c r="F21" s="262"/>
      <c r="G21" s="262"/>
      <c r="H21" s="8" t="s">
        <v>193</v>
      </c>
      <c r="I21" s="8" t="s">
        <v>34</v>
      </c>
      <c r="J21" s="263" t="s">
        <v>288</v>
      </c>
      <c r="K21" s="264"/>
      <c r="L21" s="264"/>
      <c r="M21" s="264"/>
      <c r="N21" s="264"/>
      <c r="O21" s="264"/>
      <c r="P21" s="264"/>
      <c r="Q21" s="264"/>
      <c r="R21" s="265"/>
      <c r="S21" s="27">
        <v>100</v>
      </c>
      <c r="T21" s="27">
        <v>20</v>
      </c>
      <c r="U21" s="27">
        <v>100</v>
      </c>
      <c r="V21" s="108">
        <f>'S4'!H35</f>
        <v>161</v>
      </c>
    </row>
    <row r="22" spans="2:22" s="16" customFormat="1" ht="22.5" customHeight="1" x14ac:dyDescent="0.2">
      <c r="B22" s="22" t="s">
        <v>41</v>
      </c>
      <c r="C22" s="258" t="s">
        <v>173</v>
      </c>
      <c r="D22" s="258"/>
      <c r="E22" s="258"/>
      <c r="F22" s="258"/>
      <c r="G22" s="258"/>
      <c r="H22" s="68" t="s">
        <v>194</v>
      </c>
      <c r="I22" s="68" t="s">
        <v>18</v>
      </c>
      <c r="J22" s="259" t="s">
        <v>42</v>
      </c>
      <c r="K22" s="260"/>
      <c r="L22" s="260"/>
      <c r="M22" s="260"/>
      <c r="N22" s="260"/>
      <c r="O22" s="260"/>
      <c r="P22" s="260"/>
      <c r="Q22" s="260"/>
      <c r="R22" s="261"/>
      <c r="S22" s="40">
        <v>0.4</v>
      </c>
      <c r="T22" s="40">
        <v>0.4</v>
      </c>
      <c r="U22" s="40">
        <v>0.43</v>
      </c>
      <c r="V22" s="40">
        <f>'S5'!H34</f>
        <v>0.80645161290322576</v>
      </c>
    </row>
    <row r="23" spans="2:22" s="16" customFormat="1" ht="22.5" customHeight="1" x14ac:dyDescent="0.2">
      <c r="B23" s="22" t="s">
        <v>43</v>
      </c>
      <c r="C23" s="262" t="s">
        <v>174</v>
      </c>
      <c r="D23" s="262"/>
      <c r="E23" s="262"/>
      <c r="F23" s="262"/>
      <c r="G23" s="262"/>
      <c r="H23" s="8" t="s">
        <v>193</v>
      </c>
      <c r="I23" s="8" t="s">
        <v>22</v>
      </c>
      <c r="J23" s="263" t="s">
        <v>287</v>
      </c>
      <c r="K23" s="264"/>
      <c r="L23" s="264"/>
      <c r="M23" s="264"/>
      <c r="N23" s="264"/>
      <c r="O23" s="264"/>
      <c r="P23" s="264"/>
      <c r="Q23" s="264"/>
      <c r="R23" s="265"/>
      <c r="S23" s="27">
        <v>10</v>
      </c>
      <c r="T23" s="27">
        <v>10</v>
      </c>
      <c r="U23" s="27">
        <v>9400</v>
      </c>
      <c r="V23" s="105">
        <f>'S6'!H35</f>
        <v>14394</v>
      </c>
    </row>
    <row r="24" spans="2:22" s="16" customFormat="1" ht="22.5" customHeight="1" x14ac:dyDescent="0.2">
      <c r="B24" s="22" t="s">
        <v>44</v>
      </c>
      <c r="C24" s="258" t="s">
        <v>175</v>
      </c>
      <c r="D24" s="258"/>
      <c r="E24" s="258"/>
      <c r="F24" s="258"/>
      <c r="G24" s="258"/>
      <c r="H24" s="68" t="s">
        <v>192</v>
      </c>
      <c r="I24" s="68" t="s">
        <v>34</v>
      </c>
      <c r="J24" s="259" t="s">
        <v>282</v>
      </c>
      <c r="K24" s="260"/>
      <c r="L24" s="260"/>
      <c r="M24" s="260"/>
      <c r="N24" s="260"/>
      <c r="O24" s="260"/>
      <c r="P24" s="260"/>
      <c r="Q24" s="260"/>
      <c r="R24" s="261"/>
      <c r="S24" s="50">
        <v>15000</v>
      </c>
      <c r="T24" s="50">
        <f t="shared" ref="T24" si="1">S24+150</f>
        <v>15150</v>
      </c>
      <c r="U24" s="50">
        <f>T24+150</f>
        <v>15300</v>
      </c>
      <c r="V24" s="50">
        <f>'S7'!H34</f>
        <v>42191</v>
      </c>
    </row>
    <row r="25" spans="2:22" ht="10.5" customHeight="1" x14ac:dyDescent="0.2">
      <c r="B25" s="10"/>
      <c r="C25" s="10"/>
      <c r="D25" s="1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</row>
    <row r="26" spans="2:22" s="16" customFormat="1" ht="11.25" x14ac:dyDescent="0.2">
      <c r="B26" s="277" t="s">
        <v>45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</row>
    <row r="27" spans="2:22" s="15" customFormat="1" ht="11.25" x14ac:dyDescent="0.2">
      <c r="B27" s="278" t="s">
        <v>14</v>
      </c>
      <c r="C27" s="279"/>
      <c r="D27" s="279"/>
      <c r="E27" s="279"/>
      <c r="F27" s="279"/>
      <c r="G27" s="280"/>
      <c r="H27" s="284" t="s">
        <v>189</v>
      </c>
      <c r="I27" s="284" t="s">
        <v>58</v>
      </c>
      <c r="J27" s="278" t="s">
        <v>15</v>
      </c>
      <c r="K27" s="279"/>
      <c r="L27" s="279"/>
      <c r="M27" s="279"/>
      <c r="N27" s="279"/>
      <c r="O27" s="279"/>
      <c r="P27" s="279"/>
      <c r="Q27" s="279"/>
      <c r="R27" s="280"/>
      <c r="S27" s="286">
        <v>2016</v>
      </c>
      <c r="T27" s="287"/>
      <c r="U27" s="287"/>
      <c r="V27" s="287"/>
    </row>
    <row r="28" spans="2:22" s="16" customFormat="1" ht="11.25" x14ac:dyDescent="0.2">
      <c r="B28" s="281"/>
      <c r="C28" s="282"/>
      <c r="D28" s="282"/>
      <c r="E28" s="282"/>
      <c r="F28" s="282"/>
      <c r="G28" s="283"/>
      <c r="H28" s="285"/>
      <c r="I28" s="285"/>
      <c r="J28" s="281"/>
      <c r="K28" s="282"/>
      <c r="L28" s="282"/>
      <c r="M28" s="282"/>
      <c r="N28" s="282"/>
      <c r="O28" s="282"/>
      <c r="P28" s="282"/>
      <c r="Q28" s="282"/>
      <c r="R28" s="283"/>
      <c r="S28" s="104">
        <v>2014</v>
      </c>
      <c r="T28" s="102">
        <v>2015</v>
      </c>
      <c r="U28" s="102" t="s">
        <v>272</v>
      </c>
      <c r="V28" s="102" t="s">
        <v>271</v>
      </c>
    </row>
    <row r="29" spans="2:22" s="16" customFormat="1" ht="22.5" customHeight="1" x14ac:dyDescent="0.2">
      <c r="B29" s="25" t="s">
        <v>46</v>
      </c>
      <c r="C29" s="258" t="s">
        <v>47</v>
      </c>
      <c r="D29" s="258"/>
      <c r="E29" s="258"/>
      <c r="F29" s="258"/>
      <c r="G29" s="258"/>
      <c r="H29" s="68" t="s">
        <v>245</v>
      </c>
      <c r="I29" s="68" t="s">
        <v>48</v>
      </c>
      <c r="J29" s="259" t="s">
        <v>273</v>
      </c>
      <c r="K29" s="260"/>
      <c r="L29" s="260"/>
      <c r="M29" s="260"/>
      <c r="N29" s="260"/>
      <c r="O29" s="260"/>
      <c r="P29" s="260"/>
      <c r="Q29" s="260"/>
      <c r="R29" s="261"/>
      <c r="S29" s="40">
        <v>0.7</v>
      </c>
      <c r="T29" s="40">
        <v>0.72</v>
      </c>
      <c r="U29" s="106">
        <v>52820</v>
      </c>
      <c r="V29" s="106">
        <f>'G1'!H33</f>
        <v>5.2205795552997154E-3</v>
      </c>
    </row>
    <row r="30" spans="2:22" s="16" customFormat="1" ht="22.5" customHeight="1" x14ac:dyDescent="0.2">
      <c r="B30" s="25" t="s">
        <v>49</v>
      </c>
      <c r="C30" s="262" t="s">
        <v>50</v>
      </c>
      <c r="D30" s="262"/>
      <c r="E30" s="262"/>
      <c r="F30" s="262"/>
      <c r="G30" s="262"/>
      <c r="H30" s="8" t="s">
        <v>195</v>
      </c>
      <c r="I30" s="8" t="s">
        <v>48</v>
      </c>
      <c r="J30" s="263" t="s">
        <v>51</v>
      </c>
      <c r="K30" s="264"/>
      <c r="L30" s="264"/>
      <c r="M30" s="264"/>
      <c r="N30" s="264"/>
      <c r="O30" s="264"/>
      <c r="P30" s="264"/>
      <c r="Q30" s="264"/>
      <c r="R30" s="265"/>
      <c r="S30" s="41">
        <v>0.25</v>
      </c>
      <c r="T30" s="41">
        <v>0.24</v>
      </c>
      <c r="U30" s="41">
        <v>0.23</v>
      </c>
      <c r="V30" s="41">
        <f>'G2'!H32</f>
        <v>8.6999999999999994E-2</v>
      </c>
    </row>
    <row r="31" spans="2:22" s="16" customFormat="1" ht="22.5" customHeight="1" x14ac:dyDescent="0.2">
      <c r="B31" s="25" t="s">
        <v>52</v>
      </c>
      <c r="C31" s="258" t="s">
        <v>53</v>
      </c>
      <c r="D31" s="258"/>
      <c r="E31" s="258"/>
      <c r="F31" s="258"/>
      <c r="G31" s="258"/>
      <c r="H31" s="68" t="s">
        <v>196</v>
      </c>
      <c r="I31" s="68" t="s">
        <v>48</v>
      </c>
      <c r="J31" s="259" t="s">
        <v>54</v>
      </c>
      <c r="K31" s="260"/>
      <c r="L31" s="260"/>
      <c r="M31" s="260"/>
      <c r="N31" s="260"/>
      <c r="O31" s="260"/>
      <c r="P31" s="260"/>
      <c r="Q31" s="260"/>
      <c r="R31" s="261"/>
      <c r="S31" s="37">
        <v>7</v>
      </c>
      <c r="T31" s="37">
        <v>7.2</v>
      </c>
      <c r="U31" s="37">
        <v>7.4</v>
      </c>
      <c r="V31" s="37">
        <f>'G3'!H32</f>
        <v>8.6999999999999993</v>
      </c>
    </row>
    <row r="32" spans="2:22" s="16" customFormat="1" ht="22.5" customHeight="1" x14ac:dyDescent="0.2">
      <c r="B32" s="25" t="s">
        <v>55</v>
      </c>
      <c r="C32" s="262" t="s">
        <v>56</v>
      </c>
      <c r="D32" s="262"/>
      <c r="E32" s="262"/>
      <c r="F32" s="262"/>
      <c r="G32" s="262"/>
      <c r="H32" s="8" t="s">
        <v>246</v>
      </c>
      <c r="I32" s="8" t="s">
        <v>30</v>
      </c>
      <c r="J32" s="263" t="s">
        <v>274</v>
      </c>
      <c r="K32" s="264"/>
      <c r="L32" s="264"/>
      <c r="M32" s="264"/>
      <c r="N32" s="264"/>
      <c r="O32" s="264"/>
      <c r="P32" s="264"/>
      <c r="Q32" s="264"/>
      <c r="R32" s="265"/>
      <c r="S32" s="36">
        <v>7</v>
      </c>
      <c r="T32" s="36">
        <v>7.2</v>
      </c>
      <c r="U32" s="107">
        <v>201000</v>
      </c>
      <c r="V32" s="107">
        <f>'G4'!H33</f>
        <v>3.6649078930919551E-2</v>
      </c>
    </row>
    <row r="33" spans="2:22" x14ac:dyDescent="0.2">
      <c r="B33" s="17"/>
    </row>
    <row r="34" spans="2:22" x14ac:dyDescent="0.2">
      <c r="B34" s="290" t="s">
        <v>95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</row>
    <row r="35" spans="2:22" s="16" customFormat="1" ht="18" customHeight="1" x14ac:dyDescent="0.2">
      <c r="B35" s="291" t="s">
        <v>22</v>
      </c>
      <c r="C35" s="292"/>
      <c r="D35" s="293" t="s">
        <v>62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</row>
    <row r="36" spans="2:22" s="16" customFormat="1" ht="18" customHeight="1" x14ac:dyDescent="0.2">
      <c r="B36" s="288" t="s">
        <v>26</v>
      </c>
      <c r="C36" s="288"/>
      <c r="D36" s="289" t="s">
        <v>63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</row>
    <row r="37" spans="2:22" s="16" customFormat="1" ht="18" customHeight="1" x14ac:dyDescent="0.2">
      <c r="B37" s="291" t="s">
        <v>18</v>
      </c>
      <c r="C37" s="292"/>
      <c r="D37" s="293" t="s">
        <v>59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</row>
    <row r="38" spans="2:22" s="16" customFormat="1" ht="18" customHeight="1" x14ac:dyDescent="0.2">
      <c r="B38" s="288" t="s">
        <v>34</v>
      </c>
      <c r="C38" s="288"/>
      <c r="D38" s="289" t="s">
        <v>60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</row>
    <row r="39" spans="2:22" s="16" customFormat="1" ht="18" customHeight="1" x14ac:dyDescent="0.2">
      <c r="B39" s="291" t="s">
        <v>48</v>
      </c>
      <c r="C39" s="292"/>
      <c r="D39" s="293" t="s">
        <v>61</v>
      </c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</row>
    <row r="40" spans="2:22" s="16" customFormat="1" ht="18" customHeight="1" x14ac:dyDescent="0.2">
      <c r="B40" s="288" t="s">
        <v>30</v>
      </c>
      <c r="C40" s="288"/>
      <c r="D40" s="295" t="s">
        <v>64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</row>
    <row r="41" spans="2:22" x14ac:dyDescent="0.2"/>
  </sheetData>
  <mergeCells count="65">
    <mergeCell ref="B40:C40"/>
    <mergeCell ref="D40:V40"/>
    <mergeCell ref="B37:C37"/>
    <mergeCell ref="D37:V37"/>
    <mergeCell ref="B38:C38"/>
    <mergeCell ref="D38:V38"/>
    <mergeCell ref="B39:C39"/>
    <mergeCell ref="D39:V39"/>
    <mergeCell ref="B36:C36"/>
    <mergeCell ref="D36:V36"/>
    <mergeCell ref="C29:G29"/>
    <mergeCell ref="J29:R29"/>
    <mergeCell ref="C30:G30"/>
    <mergeCell ref="J30:R30"/>
    <mergeCell ref="C31:G31"/>
    <mergeCell ref="J31:R31"/>
    <mergeCell ref="C32:G32"/>
    <mergeCell ref="J32:R32"/>
    <mergeCell ref="B34:V34"/>
    <mergeCell ref="B35:C35"/>
    <mergeCell ref="D35:V35"/>
    <mergeCell ref="C24:G24"/>
    <mergeCell ref="J24:R24"/>
    <mergeCell ref="B26:V26"/>
    <mergeCell ref="B27:G28"/>
    <mergeCell ref="H27:H28"/>
    <mergeCell ref="I27:I28"/>
    <mergeCell ref="J27:R28"/>
    <mergeCell ref="S27:V27"/>
    <mergeCell ref="C21:G21"/>
    <mergeCell ref="J21:R21"/>
    <mergeCell ref="C22:G22"/>
    <mergeCell ref="J22:R22"/>
    <mergeCell ref="C23:G23"/>
    <mergeCell ref="J23:R23"/>
    <mergeCell ref="C18:G18"/>
    <mergeCell ref="J18:R18"/>
    <mergeCell ref="C19:G19"/>
    <mergeCell ref="J19:R19"/>
    <mergeCell ref="C20:G20"/>
    <mergeCell ref="J20:R20"/>
    <mergeCell ref="C12:G12"/>
    <mergeCell ref="J12:R12"/>
    <mergeCell ref="C13:G13"/>
    <mergeCell ref="J13:R13"/>
    <mergeCell ref="B15:V15"/>
    <mergeCell ref="B16:G17"/>
    <mergeCell ref="H16:H17"/>
    <mergeCell ref="I16:I17"/>
    <mergeCell ref="J16:R17"/>
    <mergeCell ref="S16:V16"/>
    <mergeCell ref="C9:G9"/>
    <mergeCell ref="J9:R9"/>
    <mergeCell ref="C10:G10"/>
    <mergeCell ref="J10:R10"/>
    <mergeCell ref="C11:G11"/>
    <mergeCell ref="J11:R11"/>
    <mergeCell ref="B2:D4"/>
    <mergeCell ref="E2:V4"/>
    <mergeCell ref="B6:V6"/>
    <mergeCell ref="B7:G8"/>
    <mergeCell ref="H7:H8"/>
    <mergeCell ref="I7:I8"/>
    <mergeCell ref="J7:R8"/>
    <mergeCell ref="S7:V7"/>
  </mergeCells>
  <conditionalFormatting sqref="I15 I26 I9:I10 I29:I32">
    <cfRule type="expression" priority="73" stopIfTrue="1">
      <formula>F9=""</formula>
    </cfRule>
    <cfRule type="expression" dxfId="425" priority="74" stopIfTrue="1">
      <formula>I9&lt;&gt;""</formula>
    </cfRule>
    <cfRule type="expression" dxfId="424" priority="75" stopIfTrue="1">
      <formula>F9&lt;&gt;""</formula>
    </cfRule>
  </conditionalFormatting>
  <conditionalFormatting sqref="J15:P15 J26:P26">
    <cfRule type="expression" priority="76" stopIfTrue="1">
      <formula>I15=""</formula>
    </cfRule>
    <cfRule type="expression" dxfId="423" priority="77" stopIfTrue="1">
      <formula>J15&lt;&gt;""</formula>
    </cfRule>
    <cfRule type="expression" dxfId="422" priority="78" stopIfTrue="1">
      <formula>I15&lt;&gt;""</formula>
    </cfRule>
  </conditionalFormatting>
  <conditionalFormatting sqref="J7">
    <cfRule type="expression" priority="70" stopIfTrue="1">
      <formula>G8=""</formula>
    </cfRule>
    <cfRule type="expression" dxfId="421" priority="71" stopIfTrue="1">
      <formula>J7&lt;&gt;""</formula>
    </cfRule>
    <cfRule type="expression" dxfId="420" priority="72" stopIfTrue="1">
      <formula>G8&lt;&gt;""</formula>
    </cfRule>
  </conditionalFormatting>
  <conditionalFormatting sqref="I11:I13">
    <cfRule type="expression" priority="67" stopIfTrue="1">
      <formula>F11=""</formula>
    </cfRule>
    <cfRule type="expression" dxfId="419" priority="68" stopIfTrue="1">
      <formula>I11&lt;&gt;""</formula>
    </cfRule>
    <cfRule type="expression" dxfId="418" priority="69" stopIfTrue="1">
      <formula>F11&lt;&gt;""</formula>
    </cfRule>
  </conditionalFormatting>
  <conditionalFormatting sqref="I18:I24">
    <cfRule type="expression" priority="64" stopIfTrue="1">
      <formula>F18=""</formula>
    </cfRule>
    <cfRule type="expression" dxfId="417" priority="65" stopIfTrue="1">
      <formula>I18&lt;&gt;""</formula>
    </cfRule>
    <cfRule type="expression" dxfId="416" priority="66" stopIfTrue="1">
      <formula>F18&lt;&gt;""</formula>
    </cfRule>
  </conditionalFormatting>
  <conditionalFormatting sqref="Q15:T15 Q26:T26">
    <cfRule type="expression" priority="61" stopIfTrue="1">
      <formula>O15=""</formula>
    </cfRule>
    <cfRule type="expression" dxfId="415" priority="62" stopIfTrue="1">
      <formula>Q15&lt;&gt;""</formula>
    </cfRule>
    <cfRule type="expression" dxfId="414" priority="63" stopIfTrue="1">
      <formula>O15&lt;&gt;""</formula>
    </cfRule>
  </conditionalFormatting>
  <conditionalFormatting sqref="U15:V15 U26:V26">
    <cfRule type="expression" priority="82" stopIfTrue="1">
      <formula>Q15=""</formula>
    </cfRule>
    <cfRule type="expression" dxfId="413" priority="83" stopIfTrue="1">
      <formula>U15&lt;&gt;""</formula>
    </cfRule>
    <cfRule type="expression" dxfId="412" priority="84" stopIfTrue="1">
      <formula>Q15&lt;&gt;""</formula>
    </cfRule>
  </conditionalFormatting>
  <conditionalFormatting sqref="I7">
    <cfRule type="expression" priority="88" stopIfTrue="1">
      <formula>F8=""</formula>
    </cfRule>
    <cfRule type="expression" dxfId="411" priority="89" stopIfTrue="1">
      <formula>I7&lt;&gt;""</formula>
    </cfRule>
    <cfRule type="expression" dxfId="410" priority="90" stopIfTrue="1">
      <formula>F8&lt;&gt;""</formula>
    </cfRule>
  </conditionalFormatting>
  <conditionalFormatting sqref="J16">
    <cfRule type="expression" priority="49" stopIfTrue="1">
      <formula>G17=""</formula>
    </cfRule>
    <cfRule type="expression" dxfId="409" priority="50" stopIfTrue="1">
      <formula>J16&lt;&gt;""</formula>
    </cfRule>
    <cfRule type="expression" dxfId="408" priority="51" stopIfTrue="1">
      <formula>G17&lt;&gt;""</formula>
    </cfRule>
  </conditionalFormatting>
  <conditionalFormatting sqref="I16">
    <cfRule type="expression" priority="58" stopIfTrue="1">
      <formula>F17=""</formula>
    </cfRule>
    <cfRule type="expression" dxfId="407" priority="59" stopIfTrue="1">
      <formula>I16&lt;&gt;""</formula>
    </cfRule>
    <cfRule type="expression" dxfId="406" priority="60" stopIfTrue="1">
      <formula>F17&lt;&gt;""</formula>
    </cfRule>
  </conditionalFormatting>
  <conditionalFormatting sqref="J27">
    <cfRule type="expression" priority="37" stopIfTrue="1">
      <formula>G28=""</formula>
    </cfRule>
    <cfRule type="expression" dxfId="405" priority="38" stopIfTrue="1">
      <formula>J27&lt;&gt;""</formula>
    </cfRule>
    <cfRule type="expression" dxfId="404" priority="39" stopIfTrue="1">
      <formula>G28&lt;&gt;""</formula>
    </cfRule>
  </conditionalFormatting>
  <conditionalFormatting sqref="I27">
    <cfRule type="expression" priority="46" stopIfTrue="1">
      <formula>F28=""</formula>
    </cfRule>
    <cfRule type="expression" dxfId="403" priority="47" stopIfTrue="1">
      <formula>I27&lt;&gt;""</formula>
    </cfRule>
    <cfRule type="expression" dxfId="402" priority="48" stopIfTrue="1">
      <formula>F28&lt;&gt;""</formula>
    </cfRule>
  </conditionalFormatting>
  <conditionalFormatting sqref="H15 H26 H29:H32">
    <cfRule type="expression" priority="25" stopIfTrue="1">
      <formula>E15=""</formula>
    </cfRule>
    <cfRule type="expression" dxfId="401" priority="26" stopIfTrue="1">
      <formula>H15&lt;&gt;""</formula>
    </cfRule>
    <cfRule type="expression" dxfId="400" priority="27" stopIfTrue="1">
      <formula>E15&lt;&gt;""</formula>
    </cfRule>
  </conditionalFormatting>
  <conditionalFormatting sqref="H12">
    <cfRule type="expression" priority="22" stopIfTrue="1">
      <formula>E12=""</formula>
    </cfRule>
    <cfRule type="expression" dxfId="399" priority="23" stopIfTrue="1">
      <formula>H12&lt;&gt;""</formula>
    </cfRule>
    <cfRule type="expression" dxfId="398" priority="24" stopIfTrue="1">
      <formula>E12&lt;&gt;""</formula>
    </cfRule>
  </conditionalFormatting>
  <conditionalFormatting sqref="H18:H24">
    <cfRule type="expression" priority="19" stopIfTrue="1">
      <formula>E18=""</formula>
    </cfRule>
    <cfRule type="expression" dxfId="397" priority="20" stopIfTrue="1">
      <formula>H18&lt;&gt;""</formula>
    </cfRule>
    <cfRule type="expression" dxfId="396" priority="21" stopIfTrue="1">
      <formula>E18&lt;&gt;""</formula>
    </cfRule>
  </conditionalFormatting>
  <conditionalFormatting sqref="H7">
    <cfRule type="expression" priority="28" stopIfTrue="1">
      <formula>E8=""</formula>
    </cfRule>
    <cfRule type="expression" dxfId="395" priority="29" stopIfTrue="1">
      <formula>H7&lt;&gt;""</formula>
    </cfRule>
    <cfRule type="expression" dxfId="394" priority="30" stopIfTrue="1">
      <formula>E8&lt;&gt;""</formula>
    </cfRule>
  </conditionalFormatting>
  <conditionalFormatting sqref="H16">
    <cfRule type="expression" priority="16" stopIfTrue="1">
      <formula>E17=""</formula>
    </cfRule>
    <cfRule type="expression" dxfId="393" priority="17" stopIfTrue="1">
      <formula>H16&lt;&gt;""</formula>
    </cfRule>
    <cfRule type="expression" dxfId="392" priority="18" stopIfTrue="1">
      <formula>E17&lt;&gt;""</formula>
    </cfRule>
  </conditionalFormatting>
  <conditionalFormatting sqref="H27">
    <cfRule type="expression" priority="13" stopIfTrue="1">
      <formula>E28=""</formula>
    </cfRule>
    <cfRule type="expression" dxfId="391" priority="14" stopIfTrue="1">
      <formula>H27&lt;&gt;""</formula>
    </cfRule>
    <cfRule type="expression" dxfId="390" priority="15" stopIfTrue="1">
      <formula>E28&lt;&gt;""</formula>
    </cfRule>
  </conditionalFormatting>
  <conditionalFormatting sqref="H13">
    <cfRule type="expression" priority="7" stopIfTrue="1">
      <formula>E13=""</formula>
    </cfRule>
    <cfRule type="expression" dxfId="389" priority="8" stopIfTrue="1">
      <formula>H13&lt;&gt;""</formula>
    </cfRule>
    <cfRule type="expression" dxfId="388" priority="9" stopIfTrue="1">
      <formula>E13&lt;&gt;""</formula>
    </cfRule>
  </conditionalFormatting>
  <conditionalFormatting sqref="H9">
    <cfRule type="expression" priority="10" stopIfTrue="1">
      <formula>E9=""</formula>
    </cfRule>
    <cfRule type="expression" dxfId="387" priority="11" stopIfTrue="1">
      <formula>H9&lt;&gt;""</formula>
    </cfRule>
    <cfRule type="expression" dxfId="386" priority="12" stopIfTrue="1">
      <formula>E9&lt;&gt;""</formula>
    </cfRule>
  </conditionalFormatting>
  <conditionalFormatting sqref="H10">
    <cfRule type="expression" priority="4" stopIfTrue="1">
      <formula>E10=""</formula>
    </cfRule>
    <cfRule type="expression" dxfId="385" priority="5" stopIfTrue="1">
      <formula>H10&lt;&gt;""</formula>
    </cfRule>
    <cfRule type="expression" dxfId="384" priority="6" stopIfTrue="1">
      <formula>E10&lt;&gt;""</formula>
    </cfRule>
  </conditionalFormatting>
  <conditionalFormatting sqref="H11">
    <cfRule type="expression" priority="1" stopIfTrue="1">
      <formula>E11=""</formula>
    </cfRule>
    <cfRule type="expression" dxfId="383" priority="2" stopIfTrue="1">
      <formula>H11&lt;&gt;""</formula>
    </cfRule>
    <cfRule type="expression" dxfId="382" priority="3" stopIfTrue="1">
      <formula>E11&lt;&gt;""</formula>
    </cfRule>
  </conditionalFormatting>
  <dataValidations count="1">
    <dataValidation type="list" allowBlank="1" showInputMessage="1" showErrorMessage="1" sqref="D983013:D983039 D917477:D917503 D851941:D851967 D786405:D786431 D720869:D720895 D655333:D655359 D589797:D589823 D524261:D524287 D458725:D458751 D393189:D393215 D327653:D327679 D262117:D262143 D196581:D196607 D131045:D131071 D65509:D65535" xr:uid="{00000000-0002-0000-0100-000000000000}">
      <formula1>$Q$9:$Q$11</formula1>
    </dataValidation>
  </dataValidations>
  <hyperlinks>
    <hyperlink ref="B9" location="'O1'!Area_de_impressao" display="O1" xr:uid="{00000000-0004-0000-0100-000000000000}"/>
    <hyperlink ref="B10" location="'O2'!Area_de_impressao" display="O2" xr:uid="{00000000-0004-0000-0100-000001000000}"/>
    <hyperlink ref="B11" location="'O3'!Area_de_impressao" display="O3" xr:uid="{00000000-0004-0000-0100-000002000000}"/>
    <hyperlink ref="B12" location="'O4'!Area_de_impressao" display="O4" xr:uid="{00000000-0004-0000-0100-000003000000}"/>
    <hyperlink ref="B13" location="'O5'!Area_de_impressao" display="O5" xr:uid="{00000000-0004-0000-0100-000004000000}"/>
    <hyperlink ref="B18" location="'S1'!Area_de_impressao" display="S1" xr:uid="{00000000-0004-0000-0100-000005000000}"/>
    <hyperlink ref="B19" location="'S2'!Area_de_impressao" display="S2" xr:uid="{00000000-0004-0000-0100-000006000000}"/>
    <hyperlink ref="B20" location="'S3'!Area_de_impressao" display="S3" xr:uid="{00000000-0004-0000-0100-000007000000}"/>
    <hyperlink ref="B21" location="'S4'!Area_de_impressao" display="S4" xr:uid="{00000000-0004-0000-0100-000008000000}"/>
    <hyperlink ref="B22" location="'S5'!Area_de_impressao" display="S5" xr:uid="{00000000-0004-0000-0100-000009000000}"/>
    <hyperlink ref="B23" location="'S6'!Area_de_impressao" display="S6" xr:uid="{00000000-0004-0000-0100-00000A000000}"/>
    <hyperlink ref="B24" location="'S7'!Area_de_impressao" display="S7" xr:uid="{00000000-0004-0000-0100-00000B000000}"/>
    <hyperlink ref="B29" location="'G1'!Area_de_impressao" display="G1" xr:uid="{00000000-0004-0000-0100-00000C000000}"/>
    <hyperlink ref="B30" location="'G2'!Area_de_impressao" display="G2" xr:uid="{00000000-0004-0000-0100-00000D000000}"/>
    <hyperlink ref="B31" location="'G3'!Area_de_impressao" display="G3" xr:uid="{00000000-0004-0000-0100-00000E000000}"/>
    <hyperlink ref="B32" location="'G4'!Area_de_impressao" display="G4" xr:uid="{00000000-0004-0000-0100-00000F000000}"/>
  </hyperlinks>
  <printOptions horizontalCentered="1" verticalCentered="1"/>
  <pageMargins left="0.39370078740157483" right="0.39370078740157483" top="0.39370078740157483" bottom="0.39370078740157483" header="0" footer="0.15748031496062992"/>
  <pageSetup paperSize="9" scale="79" orientation="landscape" r:id="rId1"/>
  <headerFooter alignWithMargins="0">
    <oddFooter>&amp;L&amp;"-,Regular"&amp;7&amp;K01+040 010.2.2.001.02 R1&amp;C&amp;"Calibri,Regular"&amp;7&amp;K01+040 16/03/2015&amp;R&amp;"Calibri,Regular"&amp;7&amp;K01+040Página &amp;P de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499984740745262"/>
  </sheetPr>
  <dimension ref="A1:XEU177"/>
  <sheetViews>
    <sheetView showGridLines="0" showRuler="0" zoomScale="130" zoomScaleNormal="130" zoomScaleSheetLayoutView="100" zoomScalePageLayoutView="130" workbookViewId="0">
      <selection activeCell="E15" sqref="E15:U15"/>
    </sheetView>
  </sheetViews>
  <sheetFormatPr defaultColWidth="0" defaultRowHeight="12" customHeight="1" zeroHeight="1" outlineLevelRow="2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715" t="s">
        <v>45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</row>
    <row r="7" spans="2:21" s="15" customFormat="1" ht="11.25" customHeight="1" x14ac:dyDescent="0.2">
      <c r="B7" s="716" t="s">
        <v>46</v>
      </c>
      <c r="C7" s="718" t="s">
        <v>114</v>
      </c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20"/>
    </row>
    <row r="8" spans="2:21" s="16" customFormat="1" ht="11.25" customHeight="1" x14ac:dyDescent="0.2">
      <c r="B8" s="717"/>
      <c r="C8" s="721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3"/>
    </row>
    <row r="9" spans="2:21" ht="10.5" customHeight="1" x14ac:dyDescent="0.2">
      <c r="B9" s="23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2:21" s="16" customFormat="1" ht="30" customHeight="1" x14ac:dyDescent="0.2">
      <c r="B10" s="643" t="s">
        <v>68</v>
      </c>
      <c r="C10" s="644"/>
      <c r="D10" s="645"/>
      <c r="E10" s="532" t="s">
        <v>395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395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2" t="s">
        <v>396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711" t="s">
        <v>394</v>
      </c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  <c r="S13" s="712"/>
      <c r="T13" s="712"/>
      <c r="U13" s="712"/>
    </row>
    <row r="14" spans="2:21" s="16" customFormat="1" ht="30" customHeight="1" x14ac:dyDescent="0.2">
      <c r="B14" s="526" t="s">
        <v>72</v>
      </c>
      <c r="C14" s="527"/>
      <c r="D14" s="528"/>
      <c r="E14" s="713" t="s">
        <v>155</v>
      </c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</row>
    <row r="15" spans="2:21" s="16" customFormat="1" ht="30" customHeight="1" x14ac:dyDescent="0.2">
      <c r="B15" s="400" t="s">
        <v>73</v>
      </c>
      <c r="C15" s="401"/>
      <c r="D15" s="402"/>
      <c r="E15" s="531" t="s">
        <v>93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250</v>
      </c>
      <c r="F16" s="530" t="s">
        <v>83</v>
      </c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44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44" s="16" customFormat="1" ht="30" customHeight="1" x14ac:dyDescent="0.2">
      <c r="B18" s="526" t="s">
        <v>75</v>
      </c>
      <c r="C18" s="527"/>
      <c r="D18" s="528"/>
      <c r="E18" s="530" t="s">
        <v>259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44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44" s="16" customFormat="1" ht="52.5" customHeight="1" x14ac:dyDescent="0.2">
      <c r="B20" s="526" t="s">
        <v>77</v>
      </c>
      <c r="C20" s="527"/>
      <c r="D20" s="528"/>
      <c r="E20" s="532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44" s="16" customFormat="1" ht="30" customHeight="1" x14ac:dyDescent="0.2">
      <c r="B21" s="400" t="s">
        <v>281</v>
      </c>
      <c r="C21" s="401"/>
      <c r="D21" s="402"/>
      <c r="E21" s="531" t="s">
        <v>300</v>
      </c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</row>
    <row r="22" spans="2:44" s="16" customFormat="1" ht="39" customHeight="1" x14ac:dyDescent="0.2">
      <c r="B22" s="637" t="s">
        <v>398</v>
      </c>
      <c r="C22" s="638"/>
      <c r="D22" s="639"/>
      <c r="E22" s="637" t="s">
        <v>524</v>
      </c>
      <c r="F22" s="638"/>
      <c r="G22" s="639"/>
      <c r="H22" s="634" t="s">
        <v>518</v>
      </c>
      <c r="I22" s="635"/>
      <c r="J22" s="635"/>
      <c r="K22" s="635"/>
      <c r="L22" s="635"/>
      <c r="M22" s="635"/>
      <c r="N22" s="635"/>
      <c r="O22" s="635" t="s">
        <v>528</v>
      </c>
      <c r="P22" s="635"/>
      <c r="Q22" s="635"/>
      <c r="R22" s="635"/>
      <c r="S22" s="635"/>
      <c r="T22" s="635"/>
      <c r="U22" s="636"/>
    </row>
    <row r="23" spans="2:44" s="16" customFormat="1" ht="77.25" customHeight="1" x14ac:dyDescent="0.2">
      <c r="B23" s="640"/>
      <c r="C23" s="641"/>
      <c r="D23" s="642"/>
      <c r="E23" s="643"/>
      <c r="F23" s="644"/>
      <c r="G23" s="645"/>
      <c r="H23" s="646" t="s">
        <v>420</v>
      </c>
      <c r="I23" s="647"/>
      <c r="J23" s="647"/>
      <c r="K23" s="647"/>
      <c r="L23" s="647"/>
      <c r="M23" s="647"/>
      <c r="N23" s="647"/>
      <c r="O23" s="648" t="s">
        <v>537</v>
      </c>
      <c r="P23" s="775"/>
      <c r="Q23" s="775"/>
      <c r="R23" s="775"/>
      <c r="S23" s="775"/>
      <c r="T23" s="775"/>
      <c r="U23" s="776"/>
    </row>
    <row r="24" spans="2:44" s="16" customFormat="1" ht="27" customHeight="1" x14ac:dyDescent="0.2">
      <c r="B24" s="640"/>
      <c r="C24" s="641"/>
      <c r="D24" s="642"/>
      <c r="E24" s="526" t="s">
        <v>400</v>
      </c>
      <c r="F24" s="527"/>
      <c r="G24" s="528"/>
      <c r="H24" s="714" t="s">
        <v>421</v>
      </c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51"/>
    </row>
    <row r="25" spans="2:44" s="16" customFormat="1" ht="16.5" customHeight="1" x14ac:dyDescent="0.2">
      <c r="B25" s="640"/>
      <c r="C25" s="641"/>
      <c r="D25" s="642"/>
      <c r="E25" s="526" t="s">
        <v>401</v>
      </c>
      <c r="F25" s="527"/>
      <c r="G25" s="528"/>
      <c r="H25" s="632" t="s">
        <v>442</v>
      </c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3"/>
    </row>
    <row r="26" spans="2:44" s="16" customFormat="1" ht="16.5" customHeight="1" x14ac:dyDescent="0.2">
      <c r="B26" s="643"/>
      <c r="C26" s="644"/>
      <c r="D26" s="645"/>
      <c r="E26" s="526" t="s">
        <v>402</v>
      </c>
      <c r="F26" s="527"/>
      <c r="G26" s="528"/>
      <c r="H26" s="632" t="s">
        <v>403</v>
      </c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3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2:44" ht="12" customHeight="1" x14ac:dyDescent="0.2"/>
    <row r="28" spans="2:44" s="15" customFormat="1" ht="20.25" customHeight="1" x14ac:dyDescent="0.2">
      <c r="B28" s="762" t="s">
        <v>177</v>
      </c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</row>
    <row r="29" spans="2:44" ht="12" customHeight="1" x14ac:dyDescent="0.2">
      <c r="B29" s="284" t="str">
        <f>B7</f>
        <v>G1</v>
      </c>
      <c r="C29" s="726" t="str">
        <f>E10</f>
        <v>Valor alocado na gestão estratégica e padronização de processos, em relação ao orçamento previsto da UE.</v>
      </c>
      <c r="D29" s="727"/>
      <c r="E29" s="727"/>
      <c r="F29" s="727"/>
      <c r="G29" s="728"/>
      <c r="H29" s="724" t="s">
        <v>66</v>
      </c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</row>
    <row r="30" spans="2:44" ht="12" customHeight="1" x14ac:dyDescent="0.2">
      <c r="B30" s="725"/>
      <c r="C30" s="729"/>
      <c r="D30" s="730"/>
      <c r="E30" s="730"/>
      <c r="F30" s="730"/>
      <c r="G30" s="731"/>
      <c r="H30" s="752">
        <v>2018</v>
      </c>
      <c r="I30" s="753"/>
      <c r="J30" s="753"/>
      <c r="K30" s="753"/>
      <c r="L30" s="753"/>
      <c r="M30" s="753"/>
      <c r="N30" s="754"/>
      <c r="O30" s="752">
        <v>2019</v>
      </c>
      <c r="P30" s="753"/>
      <c r="Q30" s="753"/>
      <c r="R30" s="753"/>
      <c r="S30" s="753"/>
      <c r="T30" s="753"/>
      <c r="U30" s="754"/>
    </row>
    <row r="31" spans="2:44" ht="12" customHeight="1" x14ac:dyDescent="0.2">
      <c r="B31" s="285"/>
      <c r="C31" s="732"/>
      <c r="D31" s="733"/>
      <c r="E31" s="733"/>
      <c r="F31" s="733"/>
      <c r="G31" s="734"/>
      <c r="H31" s="755"/>
      <c r="I31" s="756"/>
      <c r="J31" s="756"/>
      <c r="K31" s="756"/>
      <c r="L31" s="756"/>
      <c r="M31" s="756"/>
      <c r="N31" s="757"/>
      <c r="O31" s="755"/>
      <c r="P31" s="756"/>
      <c r="Q31" s="756"/>
      <c r="R31" s="756"/>
      <c r="S31" s="756"/>
      <c r="T31" s="756"/>
      <c r="U31" s="757"/>
    </row>
    <row r="32" spans="2:44" ht="22.5" customHeight="1" x14ac:dyDescent="0.2">
      <c r="B32" s="518" t="s">
        <v>162</v>
      </c>
      <c r="C32" s="519"/>
      <c r="D32" s="519"/>
      <c r="E32" s="519"/>
      <c r="F32" s="519"/>
      <c r="G32" s="519"/>
      <c r="H32" s="758">
        <f>51200/12916888.5</f>
        <v>3.9638028926238696E-3</v>
      </c>
      <c r="I32" s="759"/>
      <c r="J32" s="759"/>
      <c r="K32" s="759"/>
      <c r="L32" s="759"/>
      <c r="M32" s="759"/>
      <c r="N32" s="759"/>
      <c r="O32" s="760">
        <v>4.0000000000000001E-3</v>
      </c>
      <c r="P32" s="759"/>
      <c r="Q32" s="759"/>
      <c r="R32" s="759"/>
      <c r="S32" s="759"/>
      <c r="T32" s="759"/>
      <c r="U32" s="761"/>
    </row>
    <row r="33" spans="2:21" ht="22.5" customHeight="1" x14ac:dyDescent="0.2">
      <c r="B33" s="520" t="s">
        <v>161</v>
      </c>
      <c r="C33" s="521"/>
      <c r="D33" s="521"/>
      <c r="E33" s="521"/>
      <c r="F33" s="521"/>
      <c r="G33" s="521"/>
      <c r="H33" s="758">
        <f>(40995.26+10569.76)/9877259.69</f>
        <v>5.2205795552997154E-3</v>
      </c>
      <c r="I33" s="759"/>
      <c r="J33" s="759"/>
      <c r="K33" s="759"/>
      <c r="L33" s="759"/>
      <c r="M33" s="759"/>
      <c r="N33" s="759"/>
      <c r="O33" s="760">
        <f>H78</f>
        <v>4.3447666616621191E-3</v>
      </c>
      <c r="P33" s="759"/>
      <c r="Q33" s="759"/>
      <c r="R33" s="759"/>
      <c r="S33" s="759"/>
      <c r="T33" s="759"/>
      <c r="U33" s="759"/>
    </row>
    <row r="34" spans="2:21" s="42" customFormat="1" ht="3.75" customHeight="1" x14ac:dyDescent="0.2">
      <c r="B34" s="45"/>
      <c r="C34" s="46"/>
      <c r="D34" s="46"/>
      <c r="E34" s="46"/>
      <c r="F34" s="46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2:21" ht="16.5" customHeight="1" x14ac:dyDescent="0.2">
      <c r="B35" s="522" t="s">
        <v>163</v>
      </c>
      <c r="C35" s="523"/>
      <c r="D35" s="523"/>
      <c r="E35" s="523"/>
      <c r="F35" s="523"/>
      <c r="G35" s="523"/>
      <c r="H35" s="777">
        <f>IF(H33=0,"",H33/H32)</f>
        <v>1.3170633597887893</v>
      </c>
      <c r="I35" s="778"/>
      <c r="J35" s="778"/>
      <c r="K35" s="778"/>
      <c r="L35" s="778"/>
      <c r="M35" s="778"/>
      <c r="N35" s="779"/>
      <c r="O35" s="777" t="str">
        <f>IF(P33=0,"",P33/O32)</f>
        <v/>
      </c>
      <c r="P35" s="778"/>
      <c r="Q35" s="778"/>
      <c r="R35" s="778"/>
      <c r="S35" s="778"/>
      <c r="T35" s="778"/>
      <c r="U35" s="780"/>
    </row>
    <row r="36" spans="2:21" ht="12" customHeight="1" x14ac:dyDescent="0.2"/>
    <row r="37" spans="2:21" s="15" customFormat="1" ht="20.25" customHeight="1" x14ac:dyDescent="0.2">
      <c r="B37" s="735" t="s">
        <v>176</v>
      </c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7"/>
    </row>
    <row r="38" spans="2:21" s="52" customFormat="1" ht="12.75" x14ac:dyDescent="0.2">
      <c r="B38" s="363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</row>
    <row r="39" spans="2:21" ht="18.75" customHeight="1" x14ac:dyDescent="0.2">
      <c r="B39" s="739">
        <v>2018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</row>
    <row r="40" spans="2:21" ht="14.25" hidden="1" customHeight="1" outlineLevel="1" x14ac:dyDescent="0.2">
      <c r="B40" s="740" t="s">
        <v>93</v>
      </c>
      <c r="C40" s="741"/>
      <c r="D40" s="62" t="s">
        <v>179</v>
      </c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6"/>
    </row>
    <row r="41" spans="2:21" s="15" customFormat="1" ht="14.25" hidden="1" customHeight="1" outlineLevel="1" x14ac:dyDescent="0.2">
      <c r="B41" s="742"/>
      <c r="C41" s="743"/>
      <c r="D41" s="63" t="s">
        <v>180</v>
      </c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5"/>
    </row>
    <row r="42" spans="2:21" hidden="1" outlineLevel="1" x14ac:dyDescent="0.2">
      <c r="B42" s="742"/>
      <c r="C42" s="743"/>
      <c r="D42" s="63" t="s">
        <v>181</v>
      </c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5"/>
    </row>
    <row r="43" spans="2:21" hidden="1" outlineLevel="1" x14ac:dyDescent="0.2">
      <c r="B43" s="742"/>
      <c r="C43" s="743"/>
      <c r="D43" s="746" t="s">
        <v>182</v>
      </c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7"/>
    </row>
    <row r="44" spans="2:21" ht="12" hidden="1" customHeight="1" outlineLevel="1" x14ac:dyDescent="0.2">
      <c r="B44" s="742"/>
      <c r="C44" s="743"/>
      <c r="D44" s="55" t="s">
        <v>183</v>
      </c>
      <c r="E44" s="421" t="s">
        <v>184</v>
      </c>
      <c r="F44" s="421"/>
      <c r="G44" s="421"/>
      <c r="H44" s="421"/>
      <c r="I44" s="421"/>
      <c r="J44" s="421"/>
      <c r="K44" s="421"/>
      <c r="L44" s="421" t="s">
        <v>0</v>
      </c>
      <c r="M44" s="421"/>
      <c r="N44" s="421"/>
      <c r="O44" s="421" t="s">
        <v>185</v>
      </c>
      <c r="P44" s="421"/>
      <c r="Q44" s="421"/>
      <c r="R44" s="421" t="s">
        <v>186</v>
      </c>
      <c r="S44" s="421"/>
      <c r="T44" s="421"/>
      <c r="U44" s="421"/>
    </row>
    <row r="45" spans="2:21" hidden="1" outlineLevel="1" x14ac:dyDescent="0.2">
      <c r="B45" s="742"/>
      <c r="C45" s="743"/>
      <c r="D45" s="56"/>
      <c r="E45" s="406"/>
      <c r="F45" s="407"/>
      <c r="G45" s="407"/>
      <c r="H45" s="407"/>
      <c r="I45" s="407"/>
      <c r="J45" s="407"/>
      <c r="K45" s="408"/>
      <c r="L45" s="406"/>
      <c r="M45" s="407"/>
      <c r="N45" s="408"/>
      <c r="O45" s="406"/>
      <c r="P45" s="407"/>
      <c r="Q45" s="408"/>
      <c r="R45" s="406"/>
      <c r="S45" s="407"/>
      <c r="T45" s="407"/>
      <c r="U45" s="408"/>
    </row>
    <row r="46" spans="2:21" hidden="1" outlineLevel="1" x14ac:dyDescent="0.2">
      <c r="B46" s="742"/>
      <c r="C46" s="743"/>
      <c r="D46" s="56"/>
      <c r="E46" s="57"/>
      <c r="F46" s="51"/>
      <c r="G46" s="51"/>
      <c r="H46" s="51"/>
      <c r="I46" s="51"/>
      <c r="J46" s="51"/>
      <c r="K46" s="58"/>
      <c r="L46" s="57"/>
      <c r="M46" s="51"/>
      <c r="N46" s="58"/>
      <c r="O46" s="57"/>
      <c r="P46" s="51"/>
      <c r="Q46" s="58"/>
      <c r="R46" s="57"/>
      <c r="S46" s="51"/>
      <c r="T46" s="51"/>
      <c r="U46" s="58"/>
    </row>
    <row r="47" spans="2:21" s="15" customFormat="1" ht="11.25" hidden="1" outlineLevel="1" x14ac:dyDescent="0.2">
      <c r="B47" s="744"/>
      <c r="C47" s="745"/>
      <c r="D47" s="56"/>
      <c r="E47" s="406"/>
      <c r="F47" s="407"/>
      <c r="G47" s="407"/>
      <c r="H47" s="407"/>
      <c r="I47" s="407"/>
      <c r="J47" s="407"/>
      <c r="K47" s="408"/>
      <c r="L47" s="406"/>
      <c r="M47" s="407"/>
      <c r="N47" s="408"/>
      <c r="O47" s="406"/>
      <c r="P47" s="407"/>
      <c r="Q47" s="408"/>
      <c r="R47" s="406"/>
      <c r="S47" s="407"/>
      <c r="T47" s="407"/>
      <c r="U47" s="408"/>
    </row>
    <row r="48" spans="2:21" collapsed="1" x14ac:dyDescent="0.2"/>
    <row r="49" spans="2:21" ht="18.75" customHeight="1" x14ac:dyDescent="0.2">
      <c r="B49" s="739">
        <v>2019</v>
      </c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</row>
    <row r="50" spans="2:21" ht="12" hidden="1" customHeight="1" outlineLevel="1" x14ac:dyDescent="0.2">
      <c r="B50" s="740" t="s">
        <v>93</v>
      </c>
      <c r="C50" s="741"/>
      <c r="D50" s="62" t="s">
        <v>179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6"/>
    </row>
    <row r="51" spans="2:21" hidden="1" outlineLevel="1" x14ac:dyDescent="0.2">
      <c r="B51" s="742"/>
      <c r="C51" s="743"/>
      <c r="D51" s="63" t="s">
        <v>180</v>
      </c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5"/>
    </row>
    <row r="52" spans="2:21" hidden="1" outlineLevel="1" x14ac:dyDescent="0.2">
      <c r="B52" s="742"/>
      <c r="C52" s="743"/>
      <c r="D52" s="63" t="s">
        <v>181</v>
      </c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5"/>
    </row>
    <row r="53" spans="2:21" hidden="1" outlineLevel="1" x14ac:dyDescent="0.2">
      <c r="B53" s="742"/>
      <c r="C53" s="743"/>
      <c r="D53" s="746" t="s">
        <v>182</v>
      </c>
      <c r="E53" s="746"/>
      <c r="F53" s="746"/>
      <c r="G53" s="746"/>
      <c r="H53" s="746"/>
      <c r="I53" s="746"/>
      <c r="J53" s="746"/>
      <c r="K53" s="746"/>
      <c r="L53" s="746"/>
      <c r="M53" s="746"/>
      <c r="N53" s="746"/>
      <c r="O53" s="746"/>
      <c r="P53" s="746"/>
      <c r="Q53" s="746"/>
      <c r="R53" s="746"/>
      <c r="S53" s="746"/>
      <c r="T53" s="746"/>
      <c r="U53" s="747"/>
    </row>
    <row r="54" spans="2:21" hidden="1" outlineLevel="1" x14ac:dyDescent="0.2">
      <c r="B54" s="742"/>
      <c r="C54" s="743"/>
      <c r="D54" s="55" t="s">
        <v>183</v>
      </c>
      <c r="E54" s="421" t="s">
        <v>184</v>
      </c>
      <c r="F54" s="421"/>
      <c r="G54" s="421"/>
      <c r="H54" s="421"/>
      <c r="I54" s="421"/>
      <c r="J54" s="421"/>
      <c r="K54" s="421"/>
      <c r="L54" s="421" t="s">
        <v>0</v>
      </c>
      <c r="M54" s="421"/>
      <c r="N54" s="421"/>
      <c r="O54" s="421" t="s">
        <v>185</v>
      </c>
      <c r="P54" s="421"/>
      <c r="Q54" s="421"/>
      <c r="R54" s="421" t="s">
        <v>186</v>
      </c>
      <c r="S54" s="421"/>
      <c r="T54" s="421"/>
      <c r="U54" s="421"/>
    </row>
    <row r="55" spans="2:21" hidden="1" outlineLevel="1" x14ac:dyDescent="0.2">
      <c r="B55" s="742"/>
      <c r="C55" s="743"/>
      <c r="D55" s="56"/>
      <c r="E55" s="406"/>
      <c r="F55" s="407"/>
      <c r="G55" s="407"/>
      <c r="H55" s="407"/>
      <c r="I55" s="407"/>
      <c r="J55" s="407"/>
      <c r="K55" s="408"/>
      <c r="L55" s="406"/>
      <c r="M55" s="407"/>
      <c r="N55" s="408"/>
      <c r="O55" s="406"/>
      <c r="P55" s="407"/>
      <c r="Q55" s="408"/>
      <c r="R55" s="406"/>
      <c r="S55" s="407"/>
      <c r="T55" s="407"/>
      <c r="U55" s="408"/>
    </row>
    <row r="56" spans="2:21" hidden="1" outlineLevel="1" x14ac:dyDescent="0.2">
      <c r="B56" s="742"/>
      <c r="C56" s="743"/>
      <c r="D56" s="56"/>
      <c r="E56" s="57"/>
      <c r="F56" s="51"/>
      <c r="G56" s="51"/>
      <c r="H56" s="51"/>
      <c r="I56" s="51"/>
      <c r="J56" s="51"/>
      <c r="K56" s="58"/>
      <c r="L56" s="57"/>
      <c r="M56" s="51"/>
      <c r="N56" s="58"/>
      <c r="O56" s="57"/>
      <c r="P56" s="51"/>
      <c r="Q56" s="58"/>
      <c r="R56" s="57"/>
      <c r="S56" s="51"/>
      <c r="T56" s="51"/>
      <c r="U56" s="58"/>
    </row>
    <row r="57" spans="2:21" hidden="1" outlineLevel="1" x14ac:dyDescent="0.2">
      <c r="B57" s="744"/>
      <c r="C57" s="745"/>
      <c r="D57" s="56"/>
      <c r="E57" s="406"/>
      <c r="F57" s="407"/>
      <c r="G57" s="407"/>
      <c r="H57" s="407"/>
      <c r="I57" s="407"/>
      <c r="J57" s="407"/>
      <c r="K57" s="408"/>
      <c r="L57" s="406"/>
      <c r="M57" s="407"/>
      <c r="N57" s="408"/>
      <c r="O57" s="406"/>
      <c r="P57" s="407"/>
      <c r="Q57" s="408"/>
      <c r="R57" s="406"/>
      <c r="S57" s="407"/>
      <c r="T57" s="407"/>
      <c r="U57" s="408"/>
    </row>
    <row r="58" spans="2:21" collapsed="1" x14ac:dyDescent="0.2"/>
    <row r="59" spans="2:21" ht="12" customHeight="1" x14ac:dyDescent="0.2"/>
    <row r="60" spans="2:21" s="15" customFormat="1" ht="20.25" customHeight="1" x14ac:dyDescent="0.2">
      <c r="B60" s="448" t="s">
        <v>313</v>
      </c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</row>
    <row r="61" spans="2:21" ht="12" hidden="1" customHeight="1" outlineLevel="2" x14ac:dyDescent="0.2"/>
    <row r="62" spans="2:21" ht="12" hidden="1" customHeight="1" outlineLevel="2" x14ac:dyDescent="0.2">
      <c r="B62" s="765" t="s">
        <v>118</v>
      </c>
      <c r="C62" s="765"/>
      <c r="D62" s="765"/>
      <c r="E62" s="765"/>
      <c r="F62" s="765"/>
      <c r="G62" s="765"/>
      <c r="H62" s="767" t="s">
        <v>306</v>
      </c>
      <c r="I62" s="767"/>
      <c r="J62" s="767"/>
      <c r="K62" s="767"/>
      <c r="L62"/>
      <c r="M62"/>
      <c r="N62"/>
      <c r="O62"/>
    </row>
    <row r="63" spans="2:21" ht="12" hidden="1" customHeight="1" outlineLevel="2" x14ac:dyDescent="0.2">
      <c r="B63" s="766"/>
      <c r="C63" s="766"/>
      <c r="D63" s="766"/>
      <c r="E63" s="766"/>
      <c r="F63" s="766"/>
      <c r="G63" s="766"/>
      <c r="H63" s="768"/>
      <c r="I63" s="768"/>
      <c r="J63" s="768"/>
      <c r="K63" s="768"/>
      <c r="L63"/>
      <c r="M63"/>
      <c r="N63"/>
      <c r="O63"/>
    </row>
    <row r="64" spans="2:21" ht="12" hidden="1" customHeight="1" outlineLevel="2" x14ac:dyDescent="0.2">
      <c r="B64" s="503" t="s">
        <v>429</v>
      </c>
      <c r="C64" s="504"/>
      <c r="D64" s="504"/>
      <c r="E64" s="504"/>
      <c r="F64" s="504"/>
      <c r="G64" s="505"/>
      <c r="H64" s="769">
        <f>H71/J71</f>
        <v>5.2205795552997154E-3</v>
      </c>
      <c r="I64" s="770"/>
      <c r="J64" s="770"/>
      <c r="K64" s="771"/>
      <c r="L64"/>
      <c r="M64"/>
      <c r="N64"/>
      <c r="O64"/>
    </row>
    <row r="65" spans="2:16375" hidden="1" outlineLevel="2" x14ac:dyDescent="0.2">
      <c r="B65" s="506"/>
      <c r="C65" s="507"/>
      <c r="D65" s="507"/>
      <c r="E65" s="507"/>
      <c r="F65" s="507"/>
      <c r="G65" s="508"/>
      <c r="H65" s="772"/>
      <c r="I65" s="773"/>
      <c r="J65" s="773"/>
      <c r="K65" s="774"/>
      <c r="L65"/>
      <c r="M65"/>
      <c r="N65"/>
      <c r="O65"/>
    </row>
    <row r="66" spans="2:16375" hidden="1" outlineLevel="2" x14ac:dyDescent="0.2">
      <c r="B66" s="32"/>
      <c r="C66" s="32"/>
      <c r="D66" s="32"/>
      <c r="E66" s="32"/>
      <c r="F66" s="32"/>
      <c r="G66" s="32"/>
      <c r="H66" s="33"/>
      <c r="I66" s="33"/>
      <c r="J66" s="33"/>
      <c r="K66" s="33"/>
      <c r="L66"/>
      <c r="M66"/>
      <c r="N66"/>
      <c r="O66"/>
    </row>
    <row r="67" spans="2:16375" ht="12" hidden="1" customHeight="1" outlineLevel="2" x14ac:dyDescent="0.2"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  <c r="IX67" s="16"/>
      <c r="IY67" s="16"/>
      <c r="IZ67" s="16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  <c r="LZ67" s="16"/>
      <c r="MA67" s="16"/>
      <c r="MB67" s="16"/>
      <c r="MC67" s="16"/>
      <c r="MD67" s="16"/>
      <c r="ME67" s="16"/>
      <c r="MF67" s="16"/>
      <c r="MG67" s="16"/>
      <c r="MH67" s="16"/>
      <c r="MI67" s="16"/>
      <c r="MJ67" s="16"/>
      <c r="MK67" s="16"/>
      <c r="ML67" s="16"/>
      <c r="MM67" s="16"/>
      <c r="MN67" s="16"/>
      <c r="MO67" s="16"/>
      <c r="MP67" s="16"/>
      <c r="MQ67" s="16"/>
      <c r="MR67" s="16"/>
      <c r="MS67" s="16"/>
      <c r="MT67" s="16"/>
      <c r="MU67" s="16"/>
      <c r="MV67" s="16"/>
      <c r="MW67" s="16"/>
      <c r="MX67" s="16"/>
      <c r="MY67" s="16"/>
      <c r="MZ67" s="16"/>
      <c r="NA67" s="16"/>
      <c r="NB67" s="16"/>
      <c r="NC67" s="16"/>
      <c r="ND67" s="16"/>
      <c r="NE67" s="16"/>
      <c r="NF67" s="16"/>
      <c r="NG67" s="16"/>
      <c r="NH67" s="16"/>
      <c r="NI67" s="16"/>
      <c r="NJ67" s="16"/>
      <c r="NK67" s="16"/>
      <c r="NL67" s="16"/>
      <c r="NM67" s="16"/>
      <c r="NN67" s="16"/>
      <c r="NO67" s="16"/>
      <c r="NP67" s="16"/>
      <c r="NQ67" s="16"/>
      <c r="NR67" s="16"/>
      <c r="NS67" s="16"/>
      <c r="NT67" s="16"/>
      <c r="NU67" s="16"/>
      <c r="NV67" s="16"/>
      <c r="NW67" s="16"/>
      <c r="NX67" s="16"/>
      <c r="NY67" s="16"/>
      <c r="NZ67" s="16"/>
      <c r="OA67" s="16"/>
      <c r="OB67" s="16"/>
      <c r="OC67" s="16"/>
      <c r="OD67" s="16"/>
      <c r="OE67" s="16"/>
      <c r="OF67" s="16"/>
      <c r="OG67" s="16"/>
      <c r="OH67" s="16"/>
      <c r="OI67" s="16"/>
      <c r="OJ67" s="16"/>
      <c r="OK67" s="16"/>
      <c r="OL67" s="16"/>
      <c r="OM67" s="16"/>
      <c r="ON67" s="16"/>
      <c r="OO67" s="16"/>
      <c r="OP67" s="16"/>
      <c r="OQ67" s="16"/>
      <c r="OR67" s="16"/>
      <c r="OS67" s="16"/>
      <c r="OT67" s="16"/>
      <c r="OU67" s="16"/>
      <c r="OV67" s="16"/>
      <c r="OW67" s="16"/>
      <c r="OX67" s="16"/>
      <c r="OY67" s="16"/>
      <c r="OZ67" s="16"/>
      <c r="PA67" s="16"/>
      <c r="PB67" s="16"/>
      <c r="PC67" s="16"/>
      <c r="PD67" s="16"/>
      <c r="PE67" s="16"/>
      <c r="PF67" s="16"/>
      <c r="PG67" s="16"/>
      <c r="PH67" s="16"/>
      <c r="PI67" s="16"/>
      <c r="PJ67" s="16"/>
      <c r="PK67" s="16"/>
      <c r="PL67" s="16"/>
      <c r="PM67" s="16"/>
      <c r="PN67" s="16"/>
      <c r="PO67" s="16"/>
      <c r="PP67" s="16"/>
      <c r="PQ67" s="16"/>
      <c r="PR67" s="16"/>
      <c r="PS67" s="16"/>
      <c r="PT67" s="16"/>
      <c r="PU67" s="16"/>
      <c r="PV67" s="16"/>
      <c r="PW67" s="16"/>
      <c r="PX67" s="16"/>
      <c r="PY67" s="16"/>
      <c r="PZ67" s="16"/>
      <c r="QA67" s="16"/>
      <c r="QB67" s="16"/>
      <c r="QC67" s="16"/>
      <c r="QD67" s="16"/>
      <c r="QE67" s="16"/>
      <c r="QF67" s="16"/>
      <c r="QG67" s="16"/>
      <c r="QH67" s="16"/>
      <c r="QI67" s="16"/>
      <c r="QJ67" s="16"/>
      <c r="QK67" s="16"/>
      <c r="QL67" s="16"/>
      <c r="QM67" s="16"/>
      <c r="QN67" s="16"/>
      <c r="QO67" s="16"/>
      <c r="QP67" s="16"/>
      <c r="QQ67" s="16"/>
      <c r="QR67" s="16"/>
      <c r="QS67" s="16"/>
      <c r="QT67" s="16"/>
      <c r="QU67" s="16"/>
      <c r="QV67" s="16"/>
      <c r="QW67" s="16"/>
      <c r="QX67" s="16"/>
      <c r="QY67" s="16"/>
      <c r="QZ67" s="16"/>
      <c r="RA67" s="16"/>
      <c r="RB67" s="16"/>
      <c r="RC67" s="16"/>
      <c r="RD67" s="16"/>
      <c r="RE67" s="16"/>
      <c r="RF67" s="16"/>
      <c r="RG67" s="16"/>
      <c r="RH67" s="16"/>
      <c r="RI67" s="16"/>
      <c r="RJ67" s="16"/>
      <c r="RK67" s="16"/>
      <c r="RL67" s="16"/>
      <c r="RM67" s="16"/>
      <c r="RN67" s="16"/>
      <c r="RO67" s="16"/>
      <c r="RP67" s="16"/>
      <c r="RQ67" s="16"/>
      <c r="RR67" s="16"/>
      <c r="RS67" s="16"/>
      <c r="RT67" s="16"/>
      <c r="RU67" s="16"/>
      <c r="RV67" s="16"/>
      <c r="RW67" s="16"/>
      <c r="RX67" s="16"/>
      <c r="RY67" s="16"/>
      <c r="RZ67" s="16"/>
      <c r="SA67" s="16"/>
      <c r="SB67" s="16"/>
      <c r="SC67" s="16"/>
      <c r="SD67" s="16"/>
      <c r="SE67" s="16"/>
      <c r="SF67" s="16"/>
      <c r="SG67" s="16"/>
      <c r="SH67" s="16"/>
      <c r="SI67" s="16"/>
      <c r="SJ67" s="16"/>
      <c r="SK67" s="16"/>
      <c r="SL67" s="16"/>
      <c r="SM67" s="16"/>
      <c r="SN67" s="16"/>
      <c r="SO67" s="16"/>
      <c r="SP67" s="16"/>
      <c r="SQ67" s="16"/>
      <c r="SR67" s="16"/>
      <c r="SS67" s="16"/>
      <c r="ST67" s="16"/>
      <c r="SU67" s="16"/>
      <c r="SV67" s="16"/>
      <c r="SW67" s="16"/>
      <c r="SX67" s="16"/>
      <c r="SY67" s="16"/>
      <c r="SZ67" s="16"/>
      <c r="TA67" s="16"/>
      <c r="TB67" s="16"/>
      <c r="TC67" s="16"/>
      <c r="TD67" s="16"/>
      <c r="TE67" s="16"/>
      <c r="TF67" s="16"/>
      <c r="TG67" s="16"/>
      <c r="TH67" s="16"/>
      <c r="TI67" s="16"/>
      <c r="TJ67" s="16"/>
      <c r="TK67" s="16"/>
      <c r="TL67" s="16"/>
      <c r="TM67" s="16"/>
      <c r="TN67" s="16"/>
      <c r="TO67" s="16"/>
      <c r="TP67" s="16"/>
      <c r="TQ67" s="16"/>
      <c r="TR67" s="16"/>
      <c r="TS67" s="16"/>
      <c r="TT67" s="16"/>
      <c r="TU67" s="16"/>
      <c r="TV67" s="16"/>
      <c r="TW67" s="16"/>
      <c r="TX67" s="16"/>
      <c r="TY67" s="16"/>
      <c r="TZ67" s="16"/>
      <c r="UA67" s="16"/>
      <c r="UB67" s="16"/>
      <c r="UC67" s="16"/>
      <c r="UD67" s="16"/>
      <c r="UE67" s="16"/>
      <c r="UF67" s="16"/>
      <c r="UG67" s="16"/>
      <c r="UH67" s="16"/>
      <c r="UI67" s="16"/>
      <c r="UJ67" s="16"/>
      <c r="UK67" s="16"/>
      <c r="UL67" s="16"/>
      <c r="UM67" s="16"/>
      <c r="UN67" s="16"/>
      <c r="UO67" s="16"/>
      <c r="UP67" s="16"/>
      <c r="UQ67" s="16"/>
      <c r="UR67" s="16"/>
      <c r="US67" s="16"/>
      <c r="UT67" s="16"/>
      <c r="UU67" s="16"/>
      <c r="UV67" s="16"/>
      <c r="UW67" s="16"/>
      <c r="UX67" s="16"/>
      <c r="UY67" s="16"/>
      <c r="UZ67" s="16"/>
      <c r="VA67" s="16"/>
      <c r="VB67" s="16"/>
      <c r="VC67" s="16"/>
      <c r="VD67" s="16"/>
      <c r="VE67" s="16"/>
      <c r="VF67" s="16"/>
      <c r="VG67" s="16"/>
      <c r="VH67" s="16"/>
      <c r="VI67" s="16"/>
      <c r="VJ67" s="16"/>
      <c r="VK67" s="16"/>
      <c r="VL67" s="16"/>
      <c r="VM67" s="16"/>
      <c r="VN67" s="16"/>
      <c r="VO67" s="16"/>
      <c r="VP67" s="16"/>
      <c r="VQ67" s="16"/>
      <c r="VR67" s="16"/>
      <c r="VS67" s="16"/>
      <c r="VT67" s="16"/>
      <c r="VU67" s="16"/>
      <c r="VV67" s="16"/>
      <c r="VW67" s="16"/>
      <c r="VX67" s="16"/>
      <c r="VY67" s="16"/>
      <c r="VZ67" s="16"/>
      <c r="WA67" s="16"/>
      <c r="WB67" s="16"/>
      <c r="WC67" s="16"/>
      <c r="WD67" s="16"/>
      <c r="WE67" s="16"/>
      <c r="WF67" s="16"/>
      <c r="WG67" s="16"/>
      <c r="WH67" s="16"/>
      <c r="WI67" s="16"/>
      <c r="WJ67" s="16"/>
      <c r="WK67" s="16"/>
      <c r="WL67" s="16"/>
      <c r="WM67" s="16"/>
      <c r="WN67" s="16"/>
      <c r="WO67" s="16"/>
      <c r="WP67" s="16"/>
      <c r="WQ67" s="16"/>
      <c r="WR67" s="16"/>
      <c r="WS67" s="16"/>
      <c r="WT67" s="16"/>
      <c r="WU67" s="16"/>
      <c r="WV67" s="16"/>
      <c r="WW67" s="16"/>
      <c r="WX67" s="16"/>
      <c r="WY67" s="16"/>
      <c r="WZ67" s="16"/>
      <c r="XA67" s="16"/>
      <c r="XB67" s="16"/>
      <c r="XC67" s="16"/>
      <c r="XD67" s="16"/>
      <c r="XE67" s="16"/>
      <c r="XF67" s="16"/>
      <c r="XG67" s="16"/>
      <c r="XH67" s="16"/>
      <c r="XI67" s="16"/>
      <c r="XJ67" s="16"/>
      <c r="XK67" s="16"/>
      <c r="XL67" s="16"/>
      <c r="XM67" s="16"/>
      <c r="XN67" s="16"/>
      <c r="XO67" s="16"/>
      <c r="XP67" s="16"/>
      <c r="XQ67" s="16"/>
      <c r="XR67" s="16"/>
      <c r="XS67" s="16"/>
      <c r="XT67" s="16"/>
      <c r="XU67" s="16"/>
      <c r="XV67" s="16"/>
      <c r="XW67" s="16"/>
      <c r="XX67" s="16"/>
      <c r="XY67" s="16"/>
      <c r="XZ67" s="16"/>
      <c r="YA67" s="16"/>
      <c r="YB67" s="16"/>
      <c r="YC67" s="16"/>
      <c r="YD67" s="16"/>
      <c r="YE67" s="16"/>
      <c r="YF67" s="16"/>
      <c r="YG67" s="16"/>
      <c r="YH67" s="16"/>
      <c r="YI67" s="16"/>
      <c r="YJ67" s="16"/>
      <c r="YK67" s="16"/>
      <c r="YL67" s="16"/>
      <c r="YM67" s="16"/>
      <c r="YN67" s="16"/>
      <c r="YO67" s="16"/>
      <c r="YP67" s="16"/>
      <c r="YQ67" s="16"/>
      <c r="YR67" s="16"/>
      <c r="YS67" s="16"/>
      <c r="YT67" s="16"/>
      <c r="YU67" s="16"/>
      <c r="YV67" s="16"/>
      <c r="YW67" s="16"/>
      <c r="YX67" s="16"/>
      <c r="YY67" s="16"/>
      <c r="YZ67" s="16"/>
      <c r="ZA67" s="16"/>
      <c r="ZB67" s="16"/>
      <c r="ZC67" s="16"/>
      <c r="ZD67" s="16"/>
      <c r="ZE67" s="16"/>
      <c r="ZF67" s="16"/>
      <c r="ZG67" s="16"/>
      <c r="ZH67" s="16"/>
      <c r="ZI67" s="16"/>
      <c r="ZJ67" s="16"/>
      <c r="ZK67" s="16"/>
      <c r="ZL67" s="16"/>
      <c r="ZM67" s="16"/>
      <c r="ZN67" s="16"/>
      <c r="ZO67" s="16"/>
      <c r="ZP67" s="16"/>
      <c r="ZQ67" s="16"/>
      <c r="ZR67" s="16"/>
      <c r="ZS67" s="16"/>
      <c r="ZT67" s="16"/>
      <c r="ZU67" s="16"/>
      <c r="ZV67" s="16"/>
      <c r="ZW67" s="16"/>
      <c r="ZX67" s="16"/>
      <c r="ZY67" s="16"/>
      <c r="ZZ67" s="16"/>
      <c r="AAA67" s="16"/>
      <c r="AAB67" s="16"/>
      <c r="AAC67" s="16"/>
      <c r="AAD67" s="16"/>
      <c r="AAE67" s="16"/>
      <c r="AAF67" s="16"/>
      <c r="AAG67" s="16"/>
      <c r="AAH67" s="16"/>
      <c r="AAI67" s="16"/>
      <c r="AAJ67" s="16"/>
      <c r="AAK67" s="16"/>
      <c r="AAL67" s="16"/>
      <c r="AAM67" s="16"/>
      <c r="AAN67" s="16"/>
      <c r="AAO67" s="16"/>
      <c r="AAP67" s="16"/>
      <c r="AAQ67" s="16"/>
      <c r="AAR67" s="16"/>
      <c r="AAS67" s="16"/>
      <c r="AAT67" s="16"/>
      <c r="AAU67" s="16"/>
      <c r="AAV67" s="16"/>
      <c r="AAW67" s="16"/>
      <c r="AAX67" s="16"/>
      <c r="AAY67" s="16"/>
      <c r="AAZ67" s="16"/>
      <c r="ABA67" s="16"/>
      <c r="ABB67" s="16"/>
      <c r="ABC67" s="16"/>
      <c r="ABD67" s="16"/>
      <c r="ABE67" s="16"/>
      <c r="ABF67" s="16"/>
      <c r="ABG67" s="16"/>
      <c r="ABH67" s="16"/>
      <c r="ABI67" s="16"/>
      <c r="ABJ67" s="16"/>
      <c r="ABK67" s="16"/>
      <c r="ABL67" s="16"/>
      <c r="ABM67" s="16"/>
      <c r="ABN67" s="16"/>
      <c r="ABO67" s="16"/>
      <c r="ABP67" s="16"/>
      <c r="ABQ67" s="16"/>
      <c r="ABR67" s="16"/>
      <c r="ABS67" s="16"/>
      <c r="ABT67" s="16"/>
      <c r="ABU67" s="16"/>
      <c r="ABV67" s="16"/>
      <c r="ABW67" s="16"/>
      <c r="ABX67" s="16"/>
      <c r="ABY67" s="16"/>
      <c r="ABZ67" s="16"/>
      <c r="ACA67" s="16"/>
      <c r="ACB67" s="16"/>
      <c r="ACC67" s="16"/>
      <c r="ACD67" s="16"/>
      <c r="ACE67" s="16"/>
      <c r="ACF67" s="16"/>
      <c r="ACG67" s="16"/>
      <c r="ACH67" s="16"/>
      <c r="ACI67" s="16"/>
      <c r="ACJ67" s="16"/>
      <c r="ACK67" s="16"/>
      <c r="ACL67" s="16"/>
      <c r="ACM67" s="16"/>
      <c r="ACN67" s="16"/>
      <c r="ACO67" s="16"/>
      <c r="ACP67" s="16"/>
      <c r="ACQ67" s="16"/>
      <c r="ACR67" s="16"/>
      <c r="ACS67" s="16"/>
      <c r="ACT67" s="16"/>
      <c r="ACU67" s="16"/>
      <c r="ACV67" s="16"/>
      <c r="ACW67" s="16"/>
      <c r="ACX67" s="16"/>
      <c r="ACY67" s="16"/>
      <c r="ACZ67" s="16"/>
      <c r="ADA67" s="16"/>
      <c r="ADB67" s="16"/>
      <c r="ADC67" s="16"/>
      <c r="ADD67" s="16"/>
      <c r="ADE67" s="16"/>
      <c r="ADF67" s="16"/>
      <c r="ADG67" s="16"/>
      <c r="ADH67" s="16"/>
      <c r="ADI67" s="16"/>
      <c r="ADJ67" s="16"/>
      <c r="ADK67" s="16"/>
      <c r="ADL67" s="16"/>
      <c r="ADM67" s="16"/>
      <c r="ADN67" s="16"/>
      <c r="ADO67" s="16"/>
      <c r="ADP67" s="16"/>
      <c r="ADQ67" s="16"/>
      <c r="ADR67" s="16"/>
      <c r="ADS67" s="16"/>
      <c r="ADT67" s="16"/>
      <c r="ADU67" s="16"/>
      <c r="ADV67" s="16"/>
      <c r="ADW67" s="16"/>
      <c r="ADX67" s="16"/>
      <c r="ADY67" s="16"/>
      <c r="ADZ67" s="16"/>
      <c r="AEA67" s="16"/>
      <c r="AEB67" s="16"/>
      <c r="AEC67" s="16"/>
      <c r="AED67" s="16"/>
      <c r="AEE67" s="16"/>
      <c r="AEF67" s="16"/>
      <c r="AEG67" s="16"/>
      <c r="AEH67" s="16"/>
      <c r="AEI67" s="16"/>
      <c r="AEJ67" s="16"/>
      <c r="AEK67" s="16"/>
      <c r="AEL67" s="16"/>
      <c r="AEM67" s="16"/>
      <c r="AEN67" s="16"/>
      <c r="AEO67" s="16"/>
      <c r="AEP67" s="16"/>
      <c r="AEQ67" s="16"/>
      <c r="AER67" s="16"/>
      <c r="AES67" s="16"/>
      <c r="AET67" s="16"/>
      <c r="AEU67" s="16"/>
      <c r="AEV67" s="16"/>
      <c r="AEW67" s="16"/>
      <c r="AEX67" s="16"/>
      <c r="AEY67" s="16"/>
      <c r="AEZ67" s="16"/>
      <c r="AFA67" s="16"/>
      <c r="AFB67" s="16"/>
      <c r="AFC67" s="16"/>
      <c r="AFD67" s="16"/>
      <c r="AFE67" s="16"/>
      <c r="AFF67" s="16"/>
      <c r="AFG67" s="16"/>
      <c r="AFH67" s="16"/>
      <c r="AFI67" s="16"/>
      <c r="AFJ67" s="16"/>
      <c r="AFK67" s="16"/>
      <c r="AFL67" s="16"/>
      <c r="AFM67" s="16"/>
      <c r="AFN67" s="16"/>
      <c r="AFO67" s="16"/>
      <c r="AFP67" s="16"/>
      <c r="AFQ67" s="16"/>
      <c r="AFR67" s="16"/>
      <c r="AFS67" s="16"/>
      <c r="AFT67" s="16"/>
      <c r="AFU67" s="16"/>
      <c r="AFV67" s="16"/>
      <c r="AFW67" s="16"/>
      <c r="AFX67" s="16"/>
      <c r="AFY67" s="16"/>
      <c r="AFZ67" s="16"/>
      <c r="AGA67" s="16"/>
      <c r="AGB67" s="16"/>
      <c r="AGC67" s="16"/>
      <c r="AGD67" s="16"/>
      <c r="AGE67" s="16"/>
      <c r="AGF67" s="16"/>
      <c r="AGG67" s="16"/>
      <c r="AGH67" s="16"/>
      <c r="AGI67" s="16"/>
      <c r="AGJ67" s="16"/>
      <c r="AGK67" s="16"/>
      <c r="AGL67" s="16"/>
      <c r="AGM67" s="16"/>
      <c r="AGN67" s="16"/>
      <c r="AGO67" s="16"/>
      <c r="AGP67" s="16"/>
      <c r="AGQ67" s="16"/>
      <c r="AGR67" s="16"/>
      <c r="AGS67" s="16"/>
      <c r="AGT67" s="16"/>
      <c r="AGU67" s="16"/>
      <c r="AGV67" s="16"/>
      <c r="AGW67" s="16"/>
      <c r="AGX67" s="16"/>
      <c r="AGY67" s="16"/>
      <c r="AGZ67" s="16"/>
      <c r="AHA67" s="16"/>
      <c r="AHB67" s="16"/>
      <c r="AHC67" s="16"/>
      <c r="AHD67" s="16"/>
      <c r="AHE67" s="16"/>
      <c r="AHF67" s="16"/>
      <c r="AHG67" s="16"/>
      <c r="AHH67" s="16"/>
      <c r="AHI67" s="16"/>
      <c r="AHJ67" s="16"/>
      <c r="AHK67" s="16"/>
      <c r="AHL67" s="16"/>
      <c r="AHM67" s="16"/>
      <c r="AHN67" s="16"/>
      <c r="AHO67" s="16"/>
      <c r="AHP67" s="16"/>
      <c r="AHQ67" s="16"/>
      <c r="AHR67" s="16"/>
      <c r="AHS67" s="16"/>
      <c r="AHT67" s="16"/>
      <c r="AHU67" s="16"/>
      <c r="AHV67" s="16"/>
      <c r="AHW67" s="16"/>
      <c r="AHX67" s="16"/>
      <c r="AHY67" s="16"/>
      <c r="AHZ67" s="16"/>
      <c r="AIA67" s="16"/>
      <c r="AIB67" s="16"/>
      <c r="AIC67" s="16"/>
      <c r="AID67" s="16"/>
      <c r="AIE67" s="16"/>
      <c r="AIF67" s="16"/>
      <c r="AIG67" s="16"/>
      <c r="AIH67" s="16"/>
      <c r="AII67" s="16"/>
      <c r="AIJ67" s="16"/>
      <c r="AIK67" s="16"/>
      <c r="AIL67" s="16"/>
      <c r="AIM67" s="16"/>
      <c r="AIN67" s="16"/>
      <c r="AIO67" s="16"/>
      <c r="AIP67" s="16"/>
      <c r="AIQ67" s="16"/>
      <c r="AIR67" s="16"/>
      <c r="AIS67" s="16"/>
      <c r="AIT67" s="16"/>
      <c r="AIU67" s="16"/>
      <c r="AIV67" s="16"/>
      <c r="AIW67" s="16"/>
      <c r="AIX67" s="16"/>
      <c r="AIY67" s="16"/>
      <c r="AIZ67" s="16"/>
      <c r="AJA67" s="16"/>
      <c r="AJB67" s="16"/>
      <c r="AJC67" s="16"/>
      <c r="AJD67" s="16"/>
      <c r="AJE67" s="16"/>
      <c r="AJF67" s="16"/>
      <c r="AJG67" s="16"/>
      <c r="AJH67" s="16"/>
      <c r="AJI67" s="16"/>
      <c r="AJJ67" s="16"/>
      <c r="AJK67" s="16"/>
      <c r="AJL67" s="16"/>
      <c r="AJM67" s="16"/>
      <c r="AJN67" s="16"/>
      <c r="AJO67" s="16"/>
      <c r="AJP67" s="16"/>
      <c r="AJQ67" s="16"/>
      <c r="AJR67" s="16"/>
      <c r="AJS67" s="16"/>
      <c r="AJT67" s="16"/>
      <c r="AJU67" s="16"/>
      <c r="AJV67" s="16"/>
      <c r="AJW67" s="16"/>
      <c r="AJX67" s="16"/>
      <c r="AJY67" s="16"/>
      <c r="AJZ67" s="16"/>
      <c r="AKA67" s="16"/>
      <c r="AKB67" s="16"/>
      <c r="AKC67" s="16"/>
      <c r="AKD67" s="16"/>
      <c r="AKE67" s="16"/>
      <c r="AKF67" s="16"/>
      <c r="AKG67" s="16"/>
      <c r="AKH67" s="16"/>
      <c r="AKI67" s="16"/>
      <c r="AKJ67" s="16"/>
      <c r="AKK67" s="16"/>
      <c r="AKL67" s="16"/>
      <c r="AKM67" s="16"/>
      <c r="AKN67" s="16"/>
      <c r="AKO67" s="16"/>
      <c r="AKP67" s="16"/>
      <c r="AKQ67" s="16"/>
      <c r="AKR67" s="16"/>
      <c r="AKS67" s="16"/>
      <c r="AKT67" s="16"/>
      <c r="AKU67" s="16"/>
      <c r="AKV67" s="16"/>
      <c r="AKW67" s="16"/>
      <c r="AKX67" s="16"/>
      <c r="AKY67" s="16"/>
      <c r="AKZ67" s="16"/>
      <c r="ALA67" s="16"/>
      <c r="ALB67" s="16"/>
      <c r="ALC67" s="16"/>
      <c r="ALD67" s="16"/>
      <c r="ALE67" s="16"/>
      <c r="ALF67" s="16"/>
      <c r="ALG67" s="16"/>
      <c r="ALH67" s="16"/>
      <c r="ALI67" s="16"/>
      <c r="ALJ67" s="16"/>
      <c r="ALK67" s="16"/>
      <c r="ALL67" s="16"/>
      <c r="ALM67" s="16"/>
      <c r="ALN67" s="16"/>
      <c r="ALO67" s="16"/>
      <c r="ALP67" s="16"/>
      <c r="ALQ67" s="16"/>
      <c r="ALR67" s="16"/>
      <c r="ALS67" s="16"/>
      <c r="ALT67" s="16"/>
      <c r="ALU67" s="16"/>
      <c r="ALV67" s="16"/>
      <c r="ALW67" s="16"/>
      <c r="ALX67" s="16"/>
      <c r="ALY67" s="16"/>
      <c r="ALZ67" s="16"/>
      <c r="AMA67" s="16"/>
      <c r="AMB67" s="16"/>
      <c r="AMC67" s="16"/>
      <c r="AMD67" s="16"/>
      <c r="AME67" s="16"/>
      <c r="AMF67" s="16"/>
      <c r="AMG67" s="16"/>
      <c r="AMH67" s="16"/>
      <c r="AMI67" s="16"/>
      <c r="AMJ67" s="16"/>
      <c r="AMK67" s="16"/>
      <c r="AML67" s="16"/>
      <c r="AMM67" s="16"/>
      <c r="AMN67" s="16"/>
      <c r="AMO67" s="16"/>
      <c r="AMP67" s="16"/>
      <c r="AMQ67" s="16"/>
      <c r="AMR67" s="16"/>
      <c r="AMS67" s="16"/>
      <c r="AMT67" s="16"/>
      <c r="AMU67" s="16"/>
      <c r="AMV67" s="16"/>
      <c r="AMW67" s="16"/>
      <c r="AMX67" s="16"/>
      <c r="AMY67" s="16"/>
      <c r="AMZ67" s="16"/>
      <c r="ANA67" s="16"/>
      <c r="ANB67" s="16"/>
      <c r="ANC67" s="16"/>
      <c r="AND67" s="16"/>
      <c r="ANE67" s="16"/>
      <c r="ANF67" s="16"/>
      <c r="ANG67" s="16"/>
      <c r="ANH67" s="16"/>
      <c r="ANI67" s="16"/>
      <c r="ANJ67" s="16"/>
      <c r="ANK67" s="16"/>
      <c r="ANL67" s="16"/>
      <c r="ANM67" s="16"/>
      <c r="ANN67" s="16"/>
      <c r="ANO67" s="16"/>
      <c r="ANP67" s="16"/>
      <c r="ANQ67" s="16"/>
      <c r="ANR67" s="16"/>
      <c r="ANS67" s="16"/>
      <c r="ANT67" s="16"/>
      <c r="ANU67" s="16"/>
      <c r="ANV67" s="16"/>
      <c r="ANW67" s="16"/>
      <c r="ANX67" s="16"/>
      <c r="ANY67" s="16"/>
      <c r="ANZ67" s="16"/>
      <c r="AOA67" s="16"/>
      <c r="AOB67" s="16"/>
      <c r="AOC67" s="16"/>
      <c r="AOD67" s="16"/>
      <c r="AOE67" s="16"/>
      <c r="AOF67" s="16"/>
      <c r="AOG67" s="16"/>
      <c r="AOH67" s="16"/>
      <c r="AOI67" s="16"/>
      <c r="AOJ67" s="16"/>
      <c r="AOK67" s="16"/>
      <c r="AOL67" s="16"/>
      <c r="AOM67" s="16"/>
      <c r="AON67" s="16"/>
      <c r="AOO67" s="16"/>
      <c r="AOP67" s="16"/>
      <c r="AOQ67" s="16"/>
      <c r="AOR67" s="16"/>
      <c r="AOS67" s="16"/>
      <c r="AOT67" s="16"/>
      <c r="AOU67" s="16"/>
      <c r="AOV67" s="16"/>
      <c r="AOW67" s="16"/>
      <c r="AOX67" s="16"/>
      <c r="AOY67" s="16"/>
      <c r="AOZ67" s="16"/>
      <c r="APA67" s="16"/>
      <c r="APB67" s="16"/>
      <c r="APC67" s="16"/>
      <c r="APD67" s="16"/>
      <c r="APE67" s="16"/>
      <c r="APF67" s="16"/>
      <c r="APG67" s="16"/>
      <c r="APH67" s="16"/>
      <c r="API67" s="16"/>
      <c r="APJ67" s="16"/>
      <c r="APK67" s="16"/>
      <c r="APL67" s="16"/>
      <c r="APM67" s="16"/>
      <c r="APN67" s="16"/>
      <c r="APO67" s="16"/>
      <c r="APP67" s="16"/>
      <c r="APQ67" s="16"/>
      <c r="APR67" s="16"/>
      <c r="APS67" s="16"/>
      <c r="APT67" s="16"/>
      <c r="APU67" s="16"/>
      <c r="APV67" s="16"/>
      <c r="APW67" s="16"/>
      <c r="APX67" s="16"/>
      <c r="APY67" s="16"/>
      <c r="APZ67" s="16"/>
      <c r="AQA67" s="16"/>
      <c r="AQB67" s="16"/>
      <c r="AQC67" s="16"/>
      <c r="AQD67" s="16"/>
      <c r="AQE67" s="16"/>
      <c r="AQF67" s="16"/>
      <c r="AQG67" s="16"/>
      <c r="AQH67" s="16"/>
      <c r="AQI67" s="16"/>
      <c r="AQJ67" s="16"/>
      <c r="AQK67" s="16"/>
      <c r="AQL67" s="16"/>
      <c r="AQM67" s="16"/>
      <c r="AQN67" s="16"/>
      <c r="AQO67" s="16"/>
      <c r="AQP67" s="16"/>
      <c r="AQQ67" s="16"/>
      <c r="AQR67" s="16"/>
      <c r="AQS67" s="16"/>
      <c r="AQT67" s="16"/>
      <c r="AQU67" s="16"/>
      <c r="AQV67" s="16"/>
      <c r="AQW67" s="16"/>
      <c r="AQX67" s="16"/>
      <c r="AQY67" s="16"/>
      <c r="AQZ67" s="16"/>
      <c r="ARA67" s="16"/>
      <c r="ARB67" s="16"/>
      <c r="ARC67" s="16"/>
      <c r="ARD67" s="16"/>
      <c r="ARE67" s="16"/>
      <c r="ARF67" s="16"/>
      <c r="ARG67" s="16"/>
      <c r="ARH67" s="16"/>
      <c r="ARI67" s="16"/>
      <c r="ARJ67" s="16"/>
      <c r="ARK67" s="16"/>
      <c r="ARL67" s="16"/>
      <c r="ARM67" s="16"/>
      <c r="ARN67" s="16"/>
      <c r="ARO67" s="16"/>
      <c r="ARP67" s="16"/>
      <c r="ARQ67" s="16"/>
      <c r="ARR67" s="16"/>
      <c r="ARS67" s="16"/>
      <c r="ART67" s="16"/>
      <c r="ARU67" s="16"/>
      <c r="ARV67" s="16"/>
      <c r="ARW67" s="16"/>
      <c r="ARX67" s="16"/>
      <c r="ARY67" s="16"/>
      <c r="ARZ67" s="16"/>
      <c r="ASA67" s="16"/>
      <c r="ASB67" s="16"/>
      <c r="ASC67" s="16"/>
      <c r="ASD67" s="16"/>
      <c r="ASE67" s="16"/>
      <c r="ASF67" s="16"/>
      <c r="ASG67" s="16"/>
      <c r="ASH67" s="16"/>
      <c r="ASI67" s="16"/>
      <c r="ASJ67" s="16"/>
      <c r="ASK67" s="16"/>
      <c r="ASL67" s="16"/>
      <c r="ASM67" s="16"/>
      <c r="ASN67" s="16"/>
      <c r="ASO67" s="16"/>
      <c r="ASP67" s="16"/>
      <c r="ASQ67" s="16"/>
      <c r="ASR67" s="16"/>
      <c r="ASS67" s="16"/>
      <c r="AST67" s="16"/>
      <c r="ASU67" s="16"/>
      <c r="ASV67" s="16"/>
      <c r="ASW67" s="16"/>
      <c r="ASX67" s="16"/>
      <c r="ASY67" s="16"/>
      <c r="ASZ67" s="16"/>
      <c r="ATA67" s="16"/>
      <c r="ATB67" s="16"/>
      <c r="ATC67" s="16"/>
      <c r="ATD67" s="16"/>
      <c r="ATE67" s="16"/>
      <c r="ATF67" s="16"/>
      <c r="ATG67" s="16"/>
      <c r="ATH67" s="16"/>
      <c r="ATI67" s="16"/>
      <c r="ATJ67" s="16"/>
      <c r="ATK67" s="16"/>
      <c r="ATL67" s="16"/>
      <c r="ATM67" s="16"/>
      <c r="ATN67" s="16"/>
      <c r="ATO67" s="16"/>
      <c r="ATP67" s="16"/>
      <c r="ATQ67" s="16"/>
      <c r="ATR67" s="16"/>
      <c r="ATS67" s="16"/>
      <c r="ATT67" s="16"/>
      <c r="ATU67" s="16"/>
      <c r="ATV67" s="16"/>
      <c r="ATW67" s="16"/>
      <c r="ATX67" s="16"/>
      <c r="ATY67" s="16"/>
      <c r="ATZ67" s="16"/>
      <c r="AUA67" s="16"/>
      <c r="AUB67" s="16"/>
      <c r="AUC67" s="16"/>
      <c r="AUD67" s="16"/>
      <c r="AUE67" s="16"/>
      <c r="AUF67" s="16"/>
      <c r="AUG67" s="16"/>
      <c r="AUH67" s="16"/>
      <c r="AUI67" s="16"/>
      <c r="AUJ67" s="16"/>
      <c r="AUK67" s="16"/>
      <c r="AUL67" s="16"/>
      <c r="AUM67" s="16"/>
      <c r="AUN67" s="16"/>
      <c r="AUO67" s="16"/>
      <c r="AUP67" s="16"/>
      <c r="AUQ67" s="16"/>
      <c r="AUR67" s="16"/>
      <c r="AUS67" s="16"/>
      <c r="AUT67" s="16"/>
      <c r="AUU67" s="16"/>
      <c r="AUV67" s="16"/>
      <c r="AUW67" s="16"/>
      <c r="AUX67" s="16"/>
      <c r="AUY67" s="16"/>
      <c r="AUZ67" s="16"/>
      <c r="AVA67" s="16"/>
      <c r="AVB67" s="16"/>
      <c r="AVC67" s="16"/>
      <c r="AVD67" s="16"/>
      <c r="AVE67" s="16"/>
      <c r="AVF67" s="16"/>
      <c r="AVG67" s="16"/>
      <c r="AVH67" s="16"/>
      <c r="AVI67" s="16"/>
      <c r="AVJ67" s="16"/>
      <c r="AVK67" s="16"/>
      <c r="AVL67" s="16"/>
      <c r="AVM67" s="16"/>
      <c r="AVN67" s="16"/>
      <c r="AVO67" s="16"/>
      <c r="AVP67" s="16"/>
      <c r="AVQ67" s="16"/>
      <c r="AVR67" s="16"/>
      <c r="AVS67" s="16"/>
      <c r="AVT67" s="16"/>
      <c r="AVU67" s="16"/>
      <c r="AVV67" s="16"/>
      <c r="AVW67" s="16"/>
      <c r="AVX67" s="16"/>
      <c r="AVY67" s="16"/>
      <c r="AVZ67" s="16"/>
      <c r="AWA67" s="16"/>
      <c r="AWB67" s="16"/>
      <c r="AWC67" s="16"/>
      <c r="AWD67" s="16"/>
      <c r="AWE67" s="16"/>
      <c r="AWF67" s="16"/>
      <c r="AWG67" s="16"/>
      <c r="AWH67" s="16"/>
      <c r="AWI67" s="16"/>
      <c r="AWJ67" s="16"/>
      <c r="AWK67" s="16"/>
      <c r="AWL67" s="16"/>
      <c r="AWM67" s="16"/>
      <c r="AWN67" s="16"/>
      <c r="AWO67" s="16"/>
      <c r="AWP67" s="16"/>
      <c r="AWQ67" s="16"/>
      <c r="AWR67" s="16"/>
      <c r="AWS67" s="16"/>
      <c r="AWT67" s="16"/>
      <c r="AWU67" s="16"/>
      <c r="AWV67" s="16"/>
      <c r="AWW67" s="16"/>
      <c r="AWX67" s="16"/>
      <c r="AWY67" s="16"/>
      <c r="AWZ67" s="16"/>
      <c r="AXA67" s="16"/>
      <c r="AXB67" s="16"/>
      <c r="AXC67" s="16"/>
      <c r="AXD67" s="16"/>
      <c r="AXE67" s="16"/>
      <c r="AXF67" s="16"/>
      <c r="AXG67" s="16"/>
      <c r="AXH67" s="16"/>
      <c r="AXI67" s="16"/>
      <c r="AXJ67" s="16"/>
      <c r="AXK67" s="16"/>
      <c r="AXL67" s="16"/>
      <c r="AXM67" s="16"/>
      <c r="AXN67" s="16"/>
      <c r="AXO67" s="16"/>
      <c r="AXP67" s="16"/>
      <c r="AXQ67" s="16"/>
      <c r="AXR67" s="16"/>
      <c r="AXS67" s="16"/>
      <c r="AXT67" s="16"/>
      <c r="AXU67" s="16"/>
      <c r="AXV67" s="16"/>
      <c r="AXW67" s="16"/>
      <c r="AXX67" s="16"/>
      <c r="AXY67" s="16"/>
      <c r="AXZ67" s="16"/>
      <c r="AYA67" s="16"/>
      <c r="AYB67" s="16"/>
      <c r="AYC67" s="16"/>
      <c r="AYD67" s="16"/>
      <c r="AYE67" s="16"/>
      <c r="AYF67" s="16"/>
      <c r="AYG67" s="16"/>
      <c r="AYH67" s="16"/>
      <c r="AYI67" s="16"/>
      <c r="AYJ67" s="16"/>
      <c r="AYK67" s="16"/>
      <c r="AYL67" s="16"/>
      <c r="AYM67" s="16"/>
      <c r="AYN67" s="16"/>
      <c r="AYO67" s="16"/>
      <c r="AYP67" s="16"/>
      <c r="AYQ67" s="16"/>
      <c r="AYR67" s="16"/>
      <c r="AYS67" s="16"/>
      <c r="AYT67" s="16"/>
      <c r="AYU67" s="16"/>
      <c r="AYV67" s="16"/>
      <c r="AYW67" s="16"/>
      <c r="AYX67" s="16"/>
      <c r="AYY67" s="16"/>
      <c r="AYZ67" s="16"/>
      <c r="AZA67" s="16"/>
      <c r="AZB67" s="16"/>
      <c r="AZC67" s="16"/>
      <c r="AZD67" s="16"/>
      <c r="AZE67" s="16"/>
      <c r="AZF67" s="16"/>
      <c r="AZG67" s="16"/>
      <c r="AZH67" s="16"/>
      <c r="AZI67" s="16"/>
      <c r="AZJ67" s="16"/>
      <c r="AZK67" s="16"/>
      <c r="AZL67" s="16"/>
      <c r="AZM67" s="16"/>
      <c r="AZN67" s="16"/>
      <c r="AZO67" s="16"/>
      <c r="AZP67" s="16"/>
      <c r="AZQ67" s="16"/>
      <c r="AZR67" s="16"/>
      <c r="AZS67" s="16"/>
      <c r="AZT67" s="16"/>
      <c r="AZU67" s="16"/>
      <c r="AZV67" s="16"/>
      <c r="AZW67" s="16"/>
      <c r="AZX67" s="16"/>
      <c r="AZY67" s="16"/>
      <c r="AZZ67" s="16"/>
      <c r="BAA67" s="16"/>
      <c r="BAB67" s="16"/>
      <c r="BAC67" s="16"/>
      <c r="BAD67" s="16"/>
      <c r="BAE67" s="16"/>
      <c r="BAF67" s="16"/>
      <c r="BAG67" s="16"/>
      <c r="BAH67" s="16"/>
      <c r="BAI67" s="16"/>
      <c r="BAJ67" s="16"/>
      <c r="BAK67" s="16"/>
      <c r="BAL67" s="16"/>
      <c r="BAM67" s="16"/>
      <c r="BAN67" s="16"/>
      <c r="BAO67" s="16"/>
      <c r="BAP67" s="16"/>
      <c r="BAQ67" s="16"/>
      <c r="BAR67" s="16"/>
      <c r="BAS67" s="16"/>
      <c r="BAT67" s="16"/>
      <c r="BAU67" s="16"/>
      <c r="BAV67" s="16"/>
      <c r="BAW67" s="16"/>
      <c r="BAX67" s="16"/>
      <c r="BAY67" s="16"/>
      <c r="BAZ67" s="16"/>
      <c r="BBA67" s="16"/>
      <c r="BBB67" s="16"/>
      <c r="BBC67" s="16"/>
      <c r="BBD67" s="16"/>
      <c r="BBE67" s="16"/>
      <c r="BBF67" s="16"/>
      <c r="BBG67" s="16"/>
      <c r="BBH67" s="16"/>
      <c r="BBI67" s="16"/>
      <c r="BBJ67" s="16"/>
      <c r="BBK67" s="16"/>
      <c r="BBL67" s="16"/>
      <c r="BBM67" s="16"/>
      <c r="BBN67" s="16"/>
      <c r="BBO67" s="16"/>
      <c r="BBP67" s="16"/>
      <c r="BBQ67" s="16"/>
      <c r="BBR67" s="16"/>
      <c r="BBS67" s="16"/>
      <c r="BBT67" s="16"/>
      <c r="BBU67" s="16"/>
      <c r="BBV67" s="16"/>
      <c r="BBW67" s="16"/>
      <c r="BBX67" s="16"/>
      <c r="BBY67" s="16"/>
      <c r="BBZ67" s="16"/>
      <c r="BCA67" s="16"/>
      <c r="BCB67" s="16"/>
      <c r="BCC67" s="16"/>
      <c r="BCD67" s="16"/>
      <c r="BCE67" s="16"/>
      <c r="BCF67" s="16"/>
      <c r="BCG67" s="16"/>
      <c r="BCH67" s="16"/>
      <c r="BCI67" s="16"/>
      <c r="BCJ67" s="16"/>
      <c r="BCK67" s="16"/>
      <c r="BCL67" s="16"/>
      <c r="BCM67" s="16"/>
      <c r="BCN67" s="16"/>
      <c r="BCO67" s="16"/>
      <c r="BCP67" s="16"/>
      <c r="BCQ67" s="16"/>
      <c r="BCR67" s="16"/>
      <c r="BCS67" s="16"/>
      <c r="BCT67" s="16"/>
      <c r="BCU67" s="16"/>
      <c r="BCV67" s="16"/>
      <c r="BCW67" s="16"/>
      <c r="BCX67" s="16"/>
      <c r="BCY67" s="16"/>
      <c r="BCZ67" s="16"/>
      <c r="BDA67" s="16"/>
      <c r="BDB67" s="16"/>
      <c r="BDC67" s="16"/>
      <c r="BDD67" s="16"/>
      <c r="BDE67" s="16"/>
      <c r="BDF67" s="16"/>
      <c r="BDG67" s="16"/>
      <c r="BDH67" s="16"/>
      <c r="BDI67" s="16"/>
      <c r="BDJ67" s="16"/>
      <c r="BDK67" s="16"/>
      <c r="BDL67" s="16"/>
      <c r="BDM67" s="16"/>
      <c r="BDN67" s="16"/>
      <c r="BDO67" s="16"/>
      <c r="BDP67" s="16"/>
      <c r="BDQ67" s="16"/>
      <c r="BDR67" s="16"/>
      <c r="BDS67" s="16"/>
      <c r="BDT67" s="16"/>
      <c r="BDU67" s="16"/>
      <c r="BDV67" s="16"/>
      <c r="BDW67" s="16"/>
      <c r="BDX67" s="16"/>
      <c r="BDY67" s="16"/>
      <c r="BDZ67" s="16"/>
      <c r="BEA67" s="16"/>
      <c r="BEB67" s="16"/>
      <c r="BEC67" s="16"/>
      <c r="BED67" s="16"/>
      <c r="BEE67" s="16"/>
      <c r="BEF67" s="16"/>
      <c r="BEG67" s="16"/>
      <c r="BEH67" s="16"/>
      <c r="BEI67" s="16"/>
      <c r="BEJ67" s="16"/>
      <c r="BEK67" s="16"/>
      <c r="BEL67" s="16"/>
      <c r="BEM67" s="16"/>
      <c r="BEN67" s="16"/>
      <c r="BEO67" s="16"/>
      <c r="BEP67" s="16"/>
      <c r="BEQ67" s="16"/>
      <c r="BER67" s="16"/>
      <c r="BES67" s="16"/>
      <c r="BET67" s="16"/>
      <c r="BEU67" s="16"/>
      <c r="BEV67" s="16"/>
      <c r="BEW67" s="16"/>
      <c r="BEX67" s="16"/>
      <c r="BEY67" s="16"/>
      <c r="BEZ67" s="16"/>
      <c r="BFA67" s="16"/>
      <c r="BFB67" s="16"/>
      <c r="BFC67" s="16"/>
      <c r="BFD67" s="16"/>
      <c r="BFE67" s="16"/>
      <c r="BFF67" s="16"/>
      <c r="BFG67" s="16"/>
      <c r="BFH67" s="16"/>
      <c r="BFI67" s="16"/>
      <c r="BFJ67" s="16"/>
      <c r="BFK67" s="16"/>
      <c r="BFL67" s="16"/>
      <c r="BFM67" s="16"/>
      <c r="BFN67" s="16"/>
      <c r="BFO67" s="16"/>
      <c r="BFP67" s="16"/>
      <c r="BFQ67" s="16"/>
      <c r="BFR67" s="16"/>
      <c r="BFS67" s="16"/>
      <c r="BFT67" s="16"/>
      <c r="BFU67" s="16"/>
      <c r="BFV67" s="16"/>
      <c r="BFW67" s="16"/>
      <c r="BFX67" s="16"/>
      <c r="BFY67" s="16"/>
      <c r="BFZ67" s="16"/>
      <c r="BGA67" s="16"/>
      <c r="BGB67" s="16"/>
      <c r="BGC67" s="16"/>
      <c r="BGD67" s="16"/>
      <c r="BGE67" s="16"/>
      <c r="BGF67" s="16"/>
      <c r="BGG67" s="16"/>
      <c r="BGH67" s="16"/>
      <c r="BGI67" s="16"/>
      <c r="BGJ67" s="16"/>
      <c r="BGK67" s="16"/>
      <c r="BGL67" s="16"/>
      <c r="BGM67" s="16"/>
      <c r="BGN67" s="16"/>
      <c r="BGO67" s="16"/>
      <c r="BGP67" s="16"/>
      <c r="BGQ67" s="16"/>
      <c r="BGR67" s="16"/>
      <c r="BGS67" s="16"/>
      <c r="BGT67" s="16"/>
      <c r="BGU67" s="16"/>
      <c r="BGV67" s="16"/>
      <c r="BGW67" s="16"/>
      <c r="BGX67" s="16"/>
      <c r="BGY67" s="16"/>
      <c r="BGZ67" s="16"/>
      <c r="BHA67" s="16"/>
      <c r="BHB67" s="16"/>
      <c r="BHC67" s="16"/>
      <c r="BHD67" s="16"/>
      <c r="BHE67" s="16"/>
      <c r="BHF67" s="16"/>
      <c r="BHG67" s="16"/>
      <c r="BHH67" s="16"/>
      <c r="BHI67" s="16"/>
      <c r="BHJ67" s="16"/>
      <c r="BHK67" s="16"/>
      <c r="BHL67" s="16"/>
      <c r="BHM67" s="16"/>
      <c r="BHN67" s="16"/>
      <c r="BHO67" s="16"/>
      <c r="BHP67" s="16"/>
      <c r="BHQ67" s="16"/>
      <c r="BHR67" s="16"/>
      <c r="BHS67" s="16"/>
      <c r="BHT67" s="16"/>
      <c r="BHU67" s="16"/>
      <c r="BHV67" s="16"/>
      <c r="BHW67" s="16"/>
      <c r="BHX67" s="16"/>
      <c r="BHY67" s="16"/>
      <c r="BHZ67" s="16"/>
      <c r="BIA67" s="16"/>
      <c r="BIB67" s="16"/>
      <c r="BIC67" s="16"/>
      <c r="BID67" s="16"/>
      <c r="BIE67" s="16"/>
      <c r="BIF67" s="16"/>
      <c r="BIG67" s="16"/>
      <c r="BIH67" s="16"/>
      <c r="BII67" s="16"/>
      <c r="BIJ67" s="16"/>
      <c r="BIK67" s="16"/>
      <c r="BIL67" s="16"/>
      <c r="BIM67" s="16"/>
      <c r="BIN67" s="16"/>
      <c r="BIO67" s="16"/>
      <c r="BIP67" s="16"/>
      <c r="BIQ67" s="16"/>
      <c r="BIR67" s="16"/>
      <c r="BIS67" s="16"/>
      <c r="BIT67" s="16"/>
      <c r="BIU67" s="16"/>
      <c r="BIV67" s="16"/>
      <c r="BIW67" s="16"/>
      <c r="BIX67" s="16"/>
      <c r="BIY67" s="16"/>
      <c r="BIZ67" s="16"/>
      <c r="BJA67" s="16"/>
      <c r="BJB67" s="16"/>
      <c r="BJC67" s="16"/>
      <c r="BJD67" s="16"/>
      <c r="BJE67" s="16"/>
      <c r="BJF67" s="16"/>
      <c r="BJG67" s="16"/>
      <c r="BJH67" s="16"/>
      <c r="BJI67" s="16"/>
      <c r="BJJ67" s="16"/>
      <c r="BJK67" s="16"/>
      <c r="BJL67" s="16"/>
      <c r="BJM67" s="16"/>
      <c r="BJN67" s="16"/>
      <c r="BJO67" s="16"/>
      <c r="BJP67" s="16"/>
      <c r="BJQ67" s="16"/>
      <c r="BJR67" s="16"/>
      <c r="BJS67" s="16"/>
      <c r="BJT67" s="16"/>
      <c r="BJU67" s="16"/>
      <c r="BJV67" s="16"/>
      <c r="BJW67" s="16"/>
      <c r="BJX67" s="16"/>
      <c r="BJY67" s="16"/>
      <c r="BJZ67" s="16"/>
      <c r="BKA67" s="16"/>
      <c r="BKB67" s="16"/>
      <c r="BKC67" s="16"/>
      <c r="BKD67" s="16"/>
      <c r="BKE67" s="16"/>
      <c r="BKF67" s="16"/>
      <c r="BKG67" s="16"/>
      <c r="BKH67" s="16"/>
      <c r="BKI67" s="16"/>
      <c r="BKJ67" s="16"/>
      <c r="BKK67" s="16"/>
      <c r="BKL67" s="16"/>
      <c r="BKM67" s="16"/>
      <c r="BKN67" s="16"/>
      <c r="BKO67" s="16"/>
      <c r="BKP67" s="16"/>
      <c r="BKQ67" s="16"/>
      <c r="BKR67" s="16"/>
      <c r="BKS67" s="16"/>
      <c r="BKT67" s="16"/>
      <c r="BKU67" s="16"/>
      <c r="BKV67" s="16"/>
      <c r="BKW67" s="16"/>
      <c r="BKX67" s="16"/>
      <c r="BKY67" s="16"/>
      <c r="BKZ67" s="16"/>
      <c r="BLA67" s="16"/>
      <c r="BLB67" s="16"/>
      <c r="BLC67" s="16"/>
      <c r="BLD67" s="16"/>
      <c r="BLE67" s="16"/>
      <c r="BLF67" s="16"/>
      <c r="BLG67" s="16"/>
      <c r="BLH67" s="16"/>
      <c r="BLI67" s="16"/>
      <c r="BLJ67" s="16"/>
      <c r="BLK67" s="16"/>
      <c r="BLL67" s="16"/>
      <c r="BLM67" s="16"/>
      <c r="BLN67" s="16"/>
      <c r="BLO67" s="16"/>
      <c r="BLP67" s="16"/>
      <c r="BLQ67" s="16"/>
      <c r="BLR67" s="16"/>
      <c r="BLS67" s="16"/>
      <c r="BLT67" s="16"/>
      <c r="BLU67" s="16"/>
      <c r="BLV67" s="16"/>
      <c r="BLW67" s="16"/>
      <c r="BLX67" s="16"/>
      <c r="BLY67" s="16"/>
      <c r="BLZ67" s="16"/>
      <c r="BMA67" s="16"/>
      <c r="BMB67" s="16"/>
      <c r="BMC67" s="16"/>
      <c r="BMD67" s="16"/>
      <c r="BME67" s="16"/>
      <c r="BMF67" s="16"/>
      <c r="BMG67" s="16"/>
      <c r="BMH67" s="16"/>
      <c r="BMI67" s="16"/>
      <c r="BMJ67" s="16"/>
      <c r="BMK67" s="16"/>
      <c r="BML67" s="16"/>
      <c r="BMM67" s="16"/>
      <c r="BMN67" s="16"/>
      <c r="BMO67" s="16"/>
      <c r="BMP67" s="16"/>
      <c r="BMQ67" s="16"/>
      <c r="BMR67" s="16"/>
      <c r="BMS67" s="16"/>
      <c r="BMT67" s="16"/>
      <c r="BMU67" s="16"/>
      <c r="BMV67" s="16"/>
      <c r="BMW67" s="16"/>
      <c r="BMX67" s="16"/>
      <c r="BMY67" s="16"/>
      <c r="BMZ67" s="16"/>
      <c r="BNA67" s="16"/>
      <c r="BNB67" s="16"/>
      <c r="BNC67" s="16"/>
      <c r="BND67" s="16"/>
      <c r="BNE67" s="16"/>
      <c r="BNF67" s="16"/>
      <c r="BNG67" s="16"/>
      <c r="BNH67" s="16"/>
      <c r="BNI67" s="16"/>
      <c r="BNJ67" s="16"/>
      <c r="BNK67" s="16"/>
      <c r="BNL67" s="16"/>
      <c r="BNM67" s="16"/>
      <c r="BNN67" s="16"/>
      <c r="BNO67" s="16"/>
      <c r="BNP67" s="16"/>
      <c r="BNQ67" s="16"/>
      <c r="BNR67" s="16"/>
      <c r="BNS67" s="16"/>
      <c r="BNT67" s="16"/>
      <c r="BNU67" s="16"/>
      <c r="BNV67" s="16"/>
      <c r="BNW67" s="16"/>
      <c r="BNX67" s="16"/>
      <c r="BNY67" s="16"/>
      <c r="BNZ67" s="16"/>
      <c r="BOA67" s="16"/>
      <c r="BOB67" s="16"/>
      <c r="BOC67" s="16"/>
      <c r="BOD67" s="16"/>
      <c r="BOE67" s="16"/>
      <c r="BOF67" s="16"/>
      <c r="BOG67" s="16"/>
      <c r="BOH67" s="16"/>
      <c r="BOI67" s="16"/>
      <c r="BOJ67" s="16"/>
      <c r="BOK67" s="16"/>
      <c r="BOL67" s="16"/>
      <c r="BOM67" s="16"/>
      <c r="BON67" s="16"/>
      <c r="BOO67" s="16"/>
      <c r="BOP67" s="16"/>
      <c r="BOQ67" s="16"/>
      <c r="BOR67" s="16"/>
      <c r="BOS67" s="16"/>
      <c r="BOT67" s="16"/>
      <c r="BOU67" s="16"/>
      <c r="BOV67" s="16"/>
      <c r="BOW67" s="16"/>
      <c r="BOX67" s="16"/>
      <c r="BOY67" s="16"/>
      <c r="BOZ67" s="16"/>
      <c r="BPA67" s="16"/>
      <c r="BPB67" s="16"/>
      <c r="BPC67" s="16"/>
      <c r="BPD67" s="16"/>
      <c r="BPE67" s="16"/>
      <c r="BPF67" s="16"/>
      <c r="BPG67" s="16"/>
      <c r="BPH67" s="16"/>
      <c r="BPI67" s="16"/>
      <c r="BPJ67" s="16"/>
      <c r="BPK67" s="16"/>
      <c r="BPL67" s="16"/>
      <c r="BPM67" s="16"/>
      <c r="BPN67" s="16"/>
      <c r="BPO67" s="16"/>
      <c r="BPP67" s="16"/>
      <c r="BPQ67" s="16"/>
      <c r="BPR67" s="16"/>
      <c r="BPS67" s="16"/>
      <c r="BPT67" s="16"/>
      <c r="BPU67" s="16"/>
      <c r="BPV67" s="16"/>
      <c r="BPW67" s="16"/>
      <c r="BPX67" s="16"/>
      <c r="BPY67" s="16"/>
      <c r="BPZ67" s="16"/>
      <c r="BQA67" s="16"/>
      <c r="BQB67" s="16"/>
      <c r="BQC67" s="16"/>
      <c r="BQD67" s="16"/>
      <c r="BQE67" s="16"/>
      <c r="BQF67" s="16"/>
      <c r="BQG67" s="16"/>
      <c r="BQH67" s="16"/>
      <c r="BQI67" s="16"/>
      <c r="BQJ67" s="16"/>
      <c r="BQK67" s="16"/>
      <c r="BQL67" s="16"/>
      <c r="BQM67" s="16"/>
      <c r="BQN67" s="16"/>
      <c r="BQO67" s="16"/>
      <c r="BQP67" s="16"/>
      <c r="BQQ67" s="16"/>
      <c r="BQR67" s="16"/>
      <c r="BQS67" s="16"/>
      <c r="BQT67" s="16"/>
      <c r="BQU67" s="16"/>
      <c r="BQV67" s="16"/>
      <c r="BQW67" s="16"/>
      <c r="BQX67" s="16"/>
      <c r="BQY67" s="16"/>
      <c r="BQZ67" s="16"/>
      <c r="BRA67" s="16"/>
      <c r="BRB67" s="16"/>
      <c r="BRC67" s="16"/>
      <c r="BRD67" s="16"/>
      <c r="BRE67" s="16"/>
      <c r="BRF67" s="16"/>
      <c r="BRG67" s="16"/>
      <c r="BRH67" s="16"/>
      <c r="BRI67" s="16"/>
      <c r="BRJ67" s="16"/>
      <c r="BRK67" s="16"/>
      <c r="BRL67" s="16"/>
      <c r="BRM67" s="16"/>
      <c r="BRN67" s="16"/>
      <c r="BRO67" s="16"/>
      <c r="BRP67" s="16"/>
      <c r="BRQ67" s="16"/>
      <c r="BRR67" s="16"/>
      <c r="BRS67" s="16"/>
      <c r="BRT67" s="16"/>
      <c r="BRU67" s="16"/>
      <c r="BRV67" s="16"/>
      <c r="BRW67" s="16"/>
      <c r="BRX67" s="16"/>
      <c r="BRY67" s="16"/>
      <c r="BRZ67" s="16"/>
      <c r="BSA67" s="16"/>
      <c r="BSB67" s="16"/>
      <c r="BSC67" s="16"/>
      <c r="BSD67" s="16"/>
      <c r="BSE67" s="16"/>
      <c r="BSF67" s="16"/>
      <c r="BSG67" s="16"/>
      <c r="BSH67" s="16"/>
      <c r="BSI67" s="16"/>
      <c r="BSJ67" s="16"/>
      <c r="BSK67" s="16"/>
      <c r="BSL67" s="16"/>
      <c r="BSM67" s="16"/>
      <c r="BSN67" s="16"/>
      <c r="BSO67" s="16"/>
      <c r="BSP67" s="16"/>
      <c r="BSQ67" s="16"/>
      <c r="BSR67" s="16"/>
      <c r="BSS67" s="16"/>
      <c r="BST67" s="16"/>
      <c r="BSU67" s="16"/>
      <c r="BSV67" s="16"/>
      <c r="BSW67" s="16"/>
      <c r="BSX67" s="16"/>
      <c r="BSY67" s="16"/>
      <c r="BSZ67" s="16"/>
      <c r="BTA67" s="16"/>
      <c r="BTB67" s="16"/>
      <c r="BTC67" s="16"/>
      <c r="BTD67" s="16"/>
      <c r="BTE67" s="16"/>
      <c r="BTF67" s="16"/>
      <c r="BTG67" s="16"/>
      <c r="BTH67" s="16"/>
      <c r="BTI67" s="16"/>
      <c r="BTJ67" s="16"/>
      <c r="BTK67" s="16"/>
      <c r="BTL67" s="16"/>
      <c r="BTM67" s="16"/>
      <c r="BTN67" s="16"/>
      <c r="BTO67" s="16"/>
      <c r="BTP67" s="16"/>
      <c r="BTQ67" s="16"/>
      <c r="BTR67" s="16"/>
      <c r="BTS67" s="16"/>
      <c r="BTT67" s="16"/>
      <c r="BTU67" s="16"/>
      <c r="BTV67" s="16"/>
      <c r="BTW67" s="16"/>
      <c r="BTX67" s="16"/>
      <c r="BTY67" s="16"/>
      <c r="BTZ67" s="16"/>
      <c r="BUA67" s="16"/>
      <c r="BUB67" s="16"/>
      <c r="BUC67" s="16"/>
      <c r="BUD67" s="16"/>
      <c r="BUE67" s="16"/>
      <c r="BUF67" s="16"/>
      <c r="BUG67" s="16"/>
      <c r="BUH67" s="16"/>
      <c r="BUI67" s="16"/>
      <c r="BUJ67" s="16"/>
      <c r="BUK67" s="16"/>
      <c r="BUL67" s="16"/>
      <c r="BUM67" s="16"/>
      <c r="BUN67" s="16"/>
      <c r="BUO67" s="16"/>
      <c r="BUP67" s="16"/>
      <c r="BUQ67" s="16"/>
      <c r="BUR67" s="16"/>
      <c r="BUS67" s="16"/>
      <c r="BUT67" s="16"/>
      <c r="BUU67" s="16"/>
      <c r="BUV67" s="16"/>
      <c r="BUW67" s="16"/>
      <c r="BUX67" s="16"/>
      <c r="BUY67" s="16"/>
      <c r="BUZ67" s="16"/>
      <c r="BVA67" s="16"/>
      <c r="BVB67" s="16"/>
      <c r="BVC67" s="16"/>
      <c r="BVD67" s="16"/>
      <c r="BVE67" s="16"/>
      <c r="BVF67" s="16"/>
      <c r="BVG67" s="16"/>
      <c r="BVH67" s="16"/>
      <c r="BVI67" s="16"/>
      <c r="BVJ67" s="16"/>
      <c r="BVK67" s="16"/>
      <c r="BVL67" s="16"/>
      <c r="BVM67" s="16"/>
      <c r="BVN67" s="16"/>
      <c r="BVO67" s="16"/>
      <c r="BVP67" s="16"/>
      <c r="BVQ67" s="16"/>
      <c r="BVR67" s="16"/>
      <c r="BVS67" s="16"/>
      <c r="BVT67" s="16"/>
      <c r="BVU67" s="16"/>
      <c r="BVV67" s="16"/>
      <c r="BVW67" s="16"/>
      <c r="BVX67" s="16"/>
      <c r="BVY67" s="16"/>
      <c r="BVZ67" s="16"/>
      <c r="BWA67" s="16"/>
      <c r="BWB67" s="16"/>
      <c r="BWC67" s="16"/>
      <c r="BWD67" s="16"/>
      <c r="BWE67" s="16"/>
      <c r="BWF67" s="16"/>
      <c r="BWG67" s="16"/>
      <c r="BWH67" s="16"/>
      <c r="BWI67" s="16"/>
      <c r="BWJ67" s="16"/>
      <c r="BWK67" s="16"/>
      <c r="BWL67" s="16"/>
      <c r="BWM67" s="16"/>
      <c r="BWN67" s="16"/>
      <c r="BWO67" s="16"/>
      <c r="BWP67" s="16"/>
      <c r="BWQ67" s="16"/>
      <c r="BWR67" s="16"/>
      <c r="BWS67" s="16"/>
      <c r="BWT67" s="16"/>
      <c r="BWU67" s="16"/>
      <c r="BWV67" s="16"/>
      <c r="BWW67" s="16"/>
      <c r="BWX67" s="16"/>
      <c r="BWY67" s="16"/>
      <c r="BWZ67" s="16"/>
      <c r="BXA67" s="16"/>
      <c r="BXB67" s="16"/>
      <c r="BXC67" s="16"/>
      <c r="BXD67" s="16"/>
      <c r="BXE67" s="16"/>
      <c r="BXF67" s="16"/>
      <c r="BXG67" s="16"/>
      <c r="BXH67" s="16"/>
      <c r="BXI67" s="16"/>
      <c r="BXJ67" s="16"/>
      <c r="BXK67" s="16"/>
      <c r="BXL67" s="16"/>
      <c r="BXM67" s="16"/>
      <c r="BXN67" s="16"/>
      <c r="BXO67" s="16"/>
      <c r="BXP67" s="16"/>
      <c r="BXQ67" s="16"/>
      <c r="BXR67" s="16"/>
      <c r="BXS67" s="16"/>
      <c r="BXT67" s="16"/>
      <c r="BXU67" s="16"/>
      <c r="BXV67" s="16"/>
      <c r="BXW67" s="16"/>
      <c r="BXX67" s="16"/>
      <c r="BXY67" s="16"/>
      <c r="BXZ67" s="16"/>
      <c r="BYA67" s="16"/>
      <c r="BYB67" s="16"/>
      <c r="BYC67" s="16"/>
      <c r="BYD67" s="16"/>
      <c r="BYE67" s="16"/>
      <c r="BYF67" s="16"/>
      <c r="BYG67" s="16"/>
      <c r="BYH67" s="16"/>
      <c r="BYI67" s="16"/>
      <c r="BYJ67" s="16"/>
      <c r="BYK67" s="16"/>
      <c r="BYL67" s="16"/>
      <c r="BYM67" s="16"/>
      <c r="BYN67" s="16"/>
      <c r="BYO67" s="16"/>
      <c r="BYP67" s="16"/>
      <c r="BYQ67" s="16"/>
      <c r="BYR67" s="16"/>
      <c r="BYS67" s="16"/>
      <c r="BYT67" s="16"/>
      <c r="BYU67" s="16"/>
      <c r="BYV67" s="16"/>
      <c r="BYW67" s="16"/>
      <c r="BYX67" s="16"/>
      <c r="BYY67" s="16"/>
      <c r="BYZ67" s="16"/>
      <c r="BZA67" s="16"/>
      <c r="BZB67" s="16"/>
      <c r="BZC67" s="16"/>
      <c r="BZD67" s="16"/>
      <c r="BZE67" s="16"/>
      <c r="BZF67" s="16"/>
      <c r="BZG67" s="16"/>
      <c r="BZH67" s="16"/>
      <c r="BZI67" s="16"/>
      <c r="BZJ67" s="16"/>
      <c r="BZK67" s="16"/>
      <c r="BZL67" s="16"/>
      <c r="BZM67" s="16"/>
      <c r="BZN67" s="16"/>
      <c r="BZO67" s="16"/>
      <c r="BZP67" s="16"/>
      <c r="BZQ67" s="16"/>
      <c r="BZR67" s="16"/>
      <c r="BZS67" s="16"/>
      <c r="BZT67" s="16"/>
      <c r="BZU67" s="16"/>
      <c r="BZV67" s="16"/>
      <c r="BZW67" s="16"/>
      <c r="BZX67" s="16"/>
      <c r="BZY67" s="16"/>
      <c r="BZZ67" s="16"/>
      <c r="CAA67" s="16"/>
      <c r="CAB67" s="16"/>
      <c r="CAC67" s="16"/>
      <c r="CAD67" s="16"/>
      <c r="CAE67" s="16"/>
      <c r="CAF67" s="16"/>
      <c r="CAG67" s="16"/>
      <c r="CAH67" s="16"/>
      <c r="CAI67" s="16"/>
      <c r="CAJ67" s="16"/>
      <c r="CAK67" s="16"/>
      <c r="CAL67" s="16"/>
      <c r="CAM67" s="16"/>
      <c r="CAN67" s="16"/>
      <c r="CAO67" s="16"/>
      <c r="CAP67" s="16"/>
      <c r="CAQ67" s="16"/>
      <c r="CAR67" s="16"/>
      <c r="CAS67" s="16"/>
      <c r="CAT67" s="16"/>
      <c r="CAU67" s="16"/>
      <c r="CAV67" s="16"/>
      <c r="CAW67" s="16"/>
      <c r="CAX67" s="16"/>
      <c r="CAY67" s="16"/>
      <c r="CAZ67" s="16"/>
      <c r="CBA67" s="16"/>
      <c r="CBB67" s="16"/>
      <c r="CBC67" s="16"/>
      <c r="CBD67" s="16"/>
      <c r="CBE67" s="16"/>
      <c r="CBF67" s="16"/>
      <c r="CBG67" s="16"/>
      <c r="CBH67" s="16"/>
      <c r="CBI67" s="16"/>
      <c r="CBJ67" s="16"/>
      <c r="CBK67" s="16"/>
      <c r="CBL67" s="16"/>
      <c r="CBM67" s="16"/>
      <c r="CBN67" s="16"/>
      <c r="CBO67" s="16"/>
      <c r="CBP67" s="16"/>
      <c r="CBQ67" s="16"/>
      <c r="CBR67" s="16"/>
      <c r="CBS67" s="16"/>
      <c r="CBT67" s="16"/>
      <c r="CBU67" s="16"/>
      <c r="CBV67" s="16"/>
      <c r="CBW67" s="16"/>
      <c r="CBX67" s="16"/>
      <c r="CBY67" s="16"/>
      <c r="CBZ67" s="16"/>
      <c r="CCA67" s="16"/>
      <c r="CCB67" s="16"/>
      <c r="CCC67" s="16"/>
      <c r="CCD67" s="16"/>
      <c r="CCE67" s="16"/>
      <c r="CCF67" s="16"/>
      <c r="CCG67" s="16"/>
      <c r="CCH67" s="16"/>
      <c r="CCI67" s="16"/>
      <c r="CCJ67" s="16"/>
      <c r="CCK67" s="16"/>
      <c r="CCL67" s="16"/>
      <c r="CCM67" s="16"/>
      <c r="CCN67" s="16"/>
      <c r="CCO67" s="16"/>
      <c r="CCP67" s="16"/>
      <c r="CCQ67" s="16"/>
      <c r="CCR67" s="16"/>
      <c r="CCS67" s="16"/>
      <c r="CCT67" s="16"/>
      <c r="CCU67" s="16"/>
      <c r="CCV67" s="16"/>
      <c r="CCW67" s="16"/>
      <c r="CCX67" s="16"/>
      <c r="CCY67" s="16"/>
      <c r="CCZ67" s="16"/>
      <c r="CDA67" s="16"/>
      <c r="CDB67" s="16"/>
      <c r="CDC67" s="16"/>
      <c r="CDD67" s="16"/>
      <c r="CDE67" s="16"/>
      <c r="CDF67" s="16"/>
      <c r="CDG67" s="16"/>
      <c r="CDH67" s="16"/>
      <c r="CDI67" s="16"/>
      <c r="CDJ67" s="16"/>
      <c r="CDK67" s="16"/>
      <c r="CDL67" s="16"/>
      <c r="CDM67" s="16"/>
      <c r="CDN67" s="16"/>
      <c r="CDO67" s="16"/>
      <c r="CDP67" s="16"/>
      <c r="CDQ67" s="16"/>
      <c r="CDR67" s="16"/>
      <c r="CDS67" s="16"/>
      <c r="CDT67" s="16"/>
      <c r="CDU67" s="16"/>
      <c r="CDV67" s="16"/>
      <c r="CDW67" s="16"/>
      <c r="CDX67" s="16"/>
      <c r="CDY67" s="16"/>
      <c r="CDZ67" s="16"/>
      <c r="CEA67" s="16"/>
      <c r="CEB67" s="16"/>
      <c r="CEC67" s="16"/>
      <c r="CED67" s="16"/>
      <c r="CEE67" s="16"/>
      <c r="CEF67" s="16"/>
      <c r="CEG67" s="16"/>
      <c r="CEH67" s="16"/>
      <c r="CEI67" s="16"/>
      <c r="CEJ67" s="16"/>
      <c r="CEK67" s="16"/>
      <c r="CEL67" s="16"/>
      <c r="CEM67" s="16"/>
      <c r="CEN67" s="16"/>
      <c r="CEO67" s="16"/>
      <c r="CEP67" s="16"/>
      <c r="CEQ67" s="16"/>
      <c r="CER67" s="16"/>
      <c r="CES67" s="16"/>
      <c r="CET67" s="16"/>
      <c r="CEU67" s="16"/>
      <c r="CEV67" s="16"/>
      <c r="CEW67" s="16"/>
      <c r="CEX67" s="16"/>
      <c r="CEY67" s="16"/>
      <c r="CEZ67" s="16"/>
      <c r="CFA67" s="16"/>
      <c r="CFB67" s="16"/>
      <c r="CFC67" s="16"/>
      <c r="CFD67" s="16"/>
      <c r="CFE67" s="16"/>
      <c r="CFF67" s="16"/>
      <c r="CFG67" s="16"/>
      <c r="CFH67" s="16"/>
      <c r="CFI67" s="16"/>
      <c r="CFJ67" s="16"/>
      <c r="CFK67" s="16"/>
      <c r="CFL67" s="16"/>
      <c r="CFM67" s="16"/>
      <c r="CFN67" s="16"/>
      <c r="CFO67" s="16"/>
      <c r="CFP67" s="16"/>
      <c r="CFQ67" s="16"/>
      <c r="CFR67" s="16"/>
      <c r="CFS67" s="16"/>
      <c r="CFT67" s="16"/>
      <c r="CFU67" s="16"/>
      <c r="CFV67" s="16"/>
      <c r="CFW67" s="16"/>
      <c r="CFX67" s="16"/>
      <c r="CFY67" s="16"/>
      <c r="CFZ67" s="16"/>
      <c r="CGA67" s="16"/>
      <c r="CGB67" s="16"/>
      <c r="CGC67" s="16"/>
      <c r="CGD67" s="16"/>
      <c r="CGE67" s="16"/>
      <c r="CGF67" s="16"/>
      <c r="CGG67" s="16"/>
      <c r="CGH67" s="16"/>
      <c r="CGI67" s="16"/>
      <c r="CGJ67" s="16"/>
      <c r="CGK67" s="16"/>
      <c r="CGL67" s="16"/>
      <c r="CGM67" s="16"/>
      <c r="CGN67" s="16"/>
      <c r="CGO67" s="16"/>
      <c r="CGP67" s="16"/>
      <c r="CGQ67" s="16"/>
      <c r="CGR67" s="16"/>
      <c r="CGS67" s="16"/>
      <c r="CGT67" s="16"/>
      <c r="CGU67" s="16"/>
      <c r="CGV67" s="16"/>
      <c r="CGW67" s="16"/>
      <c r="CGX67" s="16"/>
      <c r="CGY67" s="16"/>
      <c r="CGZ67" s="16"/>
      <c r="CHA67" s="16"/>
      <c r="CHB67" s="16"/>
      <c r="CHC67" s="16"/>
      <c r="CHD67" s="16"/>
      <c r="CHE67" s="16"/>
      <c r="CHF67" s="16"/>
      <c r="CHG67" s="16"/>
      <c r="CHH67" s="16"/>
      <c r="CHI67" s="16"/>
      <c r="CHJ67" s="16"/>
      <c r="CHK67" s="16"/>
      <c r="CHL67" s="16"/>
      <c r="CHM67" s="16"/>
      <c r="CHN67" s="16"/>
      <c r="CHO67" s="16"/>
      <c r="CHP67" s="16"/>
      <c r="CHQ67" s="16"/>
      <c r="CHR67" s="16"/>
      <c r="CHS67" s="16"/>
      <c r="CHT67" s="16"/>
      <c r="CHU67" s="16"/>
      <c r="CHV67" s="16"/>
      <c r="CHW67" s="16"/>
      <c r="CHX67" s="16"/>
      <c r="CHY67" s="16"/>
      <c r="CHZ67" s="16"/>
      <c r="CIA67" s="16"/>
      <c r="CIB67" s="16"/>
      <c r="CIC67" s="16"/>
      <c r="CID67" s="16"/>
      <c r="CIE67" s="16"/>
      <c r="CIF67" s="16"/>
      <c r="CIG67" s="16"/>
      <c r="CIH67" s="16"/>
      <c r="CII67" s="16"/>
      <c r="CIJ67" s="16"/>
      <c r="CIK67" s="16"/>
      <c r="CIL67" s="16"/>
      <c r="CIM67" s="16"/>
      <c r="CIN67" s="16"/>
      <c r="CIO67" s="16"/>
      <c r="CIP67" s="16"/>
      <c r="CIQ67" s="16"/>
      <c r="CIR67" s="16"/>
      <c r="CIS67" s="16"/>
      <c r="CIT67" s="16"/>
      <c r="CIU67" s="16"/>
      <c r="CIV67" s="16"/>
      <c r="CIW67" s="16"/>
      <c r="CIX67" s="16"/>
      <c r="CIY67" s="16"/>
      <c r="CIZ67" s="16"/>
      <c r="CJA67" s="16"/>
      <c r="CJB67" s="16"/>
      <c r="CJC67" s="16"/>
      <c r="CJD67" s="16"/>
      <c r="CJE67" s="16"/>
      <c r="CJF67" s="16"/>
      <c r="CJG67" s="16"/>
      <c r="CJH67" s="16"/>
      <c r="CJI67" s="16"/>
      <c r="CJJ67" s="16"/>
      <c r="CJK67" s="16"/>
      <c r="CJL67" s="16"/>
      <c r="CJM67" s="16"/>
      <c r="CJN67" s="16"/>
      <c r="CJO67" s="16"/>
      <c r="CJP67" s="16"/>
      <c r="CJQ67" s="16"/>
      <c r="CJR67" s="16"/>
      <c r="CJS67" s="16"/>
      <c r="CJT67" s="16"/>
      <c r="CJU67" s="16"/>
      <c r="CJV67" s="16"/>
      <c r="CJW67" s="16"/>
      <c r="CJX67" s="16"/>
      <c r="CJY67" s="16"/>
      <c r="CJZ67" s="16"/>
      <c r="CKA67" s="16"/>
      <c r="CKB67" s="16"/>
      <c r="CKC67" s="16"/>
      <c r="CKD67" s="16"/>
      <c r="CKE67" s="16"/>
      <c r="CKF67" s="16"/>
      <c r="CKG67" s="16"/>
      <c r="CKH67" s="16"/>
      <c r="CKI67" s="16"/>
      <c r="CKJ67" s="16"/>
      <c r="CKK67" s="16"/>
      <c r="CKL67" s="16"/>
      <c r="CKM67" s="16"/>
      <c r="CKN67" s="16"/>
      <c r="CKO67" s="16"/>
      <c r="CKP67" s="16"/>
      <c r="CKQ67" s="16"/>
      <c r="CKR67" s="16"/>
      <c r="CKS67" s="16"/>
      <c r="CKT67" s="16"/>
      <c r="CKU67" s="16"/>
      <c r="CKV67" s="16"/>
      <c r="CKW67" s="16"/>
      <c r="CKX67" s="16"/>
      <c r="CKY67" s="16"/>
      <c r="CKZ67" s="16"/>
      <c r="CLA67" s="16"/>
      <c r="CLB67" s="16"/>
      <c r="CLC67" s="16"/>
      <c r="CLD67" s="16"/>
      <c r="CLE67" s="16"/>
      <c r="CLF67" s="16"/>
      <c r="CLG67" s="16"/>
      <c r="CLH67" s="16"/>
      <c r="CLI67" s="16"/>
      <c r="CLJ67" s="16"/>
      <c r="CLK67" s="16"/>
      <c r="CLL67" s="16"/>
      <c r="CLM67" s="16"/>
      <c r="CLN67" s="16"/>
      <c r="CLO67" s="16"/>
      <c r="CLP67" s="16"/>
      <c r="CLQ67" s="16"/>
      <c r="CLR67" s="16"/>
      <c r="CLS67" s="16"/>
      <c r="CLT67" s="16"/>
      <c r="CLU67" s="16"/>
      <c r="CLV67" s="16"/>
      <c r="CLW67" s="16"/>
      <c r="CLX67" s="16"/>
      <c r="CLY67" s="16"/>
      <c r="CLZ67" s="16"/>
      <c r="CMA67" s="16"/>
      <c r="CMB67" s="16"/>
      <c r="CMC67" s="16"/>
      <c r="CMD67" s="16"/>
      <c r="CME67" s="16"/>
      <c r="CMF67" s="16"/>
      <c r="CMG67" s="16"/>
      <c r="CMH67" s="16"/>
      <c r="CMI67" s="16"/>
      <c r="CMJ67" s="16"/>
      <c r="CMK67" s="16"/>
      <c r="CML67" s="16"/>
      <c r="CMM67" s="16"/>
      <c r="CMN67" s="16"/>
      <c r="CMO67" s="16"/>
      <c r="CMP67" s="16"/>
      <c r="CMQ67" s="16"/>
      <c r="CMR67" s="16"/>
      <c r="CMS67" s="16"/>
      <c r="CMT67" s="16"/>
      <c r="CMU67" s="16"/>
      <c r="CMV67" s="16"/>
      <c r="CMW67" s="16"/>
      <c r="CMX67" s="16"/>
      <c r="CMY67" s="16"/>
      <c r="CMZ67" s="16"/>
      <c r="CNA67" s="16"/>
      <c r="CNB67" s="16"/>
      <c r="CNC67" s="16"/>
      <c r="CND67" s="16"/>
      <c r="CNE67" s="16"/>
      <c r="CNF67" s="16"/>
      <c r="CNG67" s="16"/>
      <c r="CNH67" s="16"/>
      <c r="CNI67" s="16"/>
      <c r="CNJ67" s="16"/>
      <c r="CNK67" s="16"/>
      <c r="CNL67" s="16"/>
      <c r="CNM67" s="16"/>
      <c r="CNN67" s="16"/>
      <c r="CNO67" s="16"/>
      <c r="CNP67" s="16"/>
      <c r="CNQ67" s="16"/>
      <c r="CNR67" s="16"/>
      <c r="CNS67" s="16"/>
      <c r="CNT67" s="16"/>
      <c r="CNU67" s="16"/>
      <c r="CNV67" s="16"/>
      <c r="CNW67" s="16"/>
      <c r="CNX67" s="16"/>
      <c r="CNY67" s="16"/>
      <c r="CNZ67" s="16"/>
      <c r="COA67" s="16"/>
      <c r="COB67" s="16"/>
      <c r="COC67" s="16"/>
      <c r="COD67" s="16"/>
      <c r="COE67" s="16"/>
      <c r="COF67" s="16"/>
      <c r="COG67" s="16"/>
      <c r="COH67" s="16"/>
      <c r="COI67" s="16"/>
      <c r="COJ67" s="16"/>
      <c r="COK67" s="16"/>
      <c r="COL67" s="16"/>
      <c r="COM67" s="16"/>
      <c r="CON67" s="16"/>
      <c r="COO67" s="16"/>
      <c r="COP67" s="16"/>
      <c r="COQ67" s="16"/>
      <c r="COR67" s="16"/>
      <c r="COS67" s="16"/>
      <c r="COT67" s="16"/>
      <c r="COU67" s="16"/>
      <c r="COV67" s="16"/>
      <c r="COW67" s="16"/>
      <c r="COX67" s="16"/>
      <c r="COY67" s="16"/>
      <c r="COZ67" s="16"/>
      <c r="CPA67" s="16"/>
      <c r="CPB67" s="16"/>
      <c r="CPC67" s="16"/>
      <c r="CPD67" s="16"/>
      <c r="CPE67" s="16"/>
      <c r="CPF67" s="16"/>
      <c r="CPG67" s="16"/>
      <c r="CPH67" s="16"/>
      <c r="CPI67" s="16"/>
      <c r="CPJ67" s="16"/>
      <c r="CPK67" s="16"/>
      <c r="CPL67" s="16"/>
      <c r="CPM67" s="16"/>
      <c r="CPN67" s="16"/>
      <c r="CPO67" s="16"/>
      <c r="CPP67" s="16"/>
      <c r="CPQ67" s="16"/>
      <c r="CPR67" s="16"/>
      <c r="CPS67" s="16"/>
      <c r="CPT67" s="16"/>
      <c r="CPU67" s="16"/>
      <c r="CPV67" s="16"/>
      <c r="CPW67" s="16"/>
      <c r="CPX67" s="16"/>
      <c r="CPY67" s="16"/>
      <c r="CPZ67" s="16"/>
      <c r="CQA67" s="16"/>
      <c r="CQB67" s="16"/>
      <c r="CQC67" s="16"/>
      <c r="CQD67" s="16"/>
      <c r="CQE67" s="16"/>
      <c r="CQF67" s="16"/>
      <c r="CQG67" s="16"/>
      <c r="CQH67" s="16"/>
      <c r="CQI67" s="16"/>
      <c r="CQJ67" s="16"/>
      <c r="CQK67" s="16"/>
      <c r="CQL67" s="16"/>
      <c r="CQM67" s="16"/>
      <c r="CQN67" s="16"/>
      <c r="CQO67" s="16"/>
      <c r="CQP67" s="16"/>
      <c r="CQQ67" s="16"/>
      <c r="CQR67" s="16"/>
      <c r="CQS67" s="16"/>
      <c r="CQT67" s="16"/>
      <c r="CQU67" s="16"/>
      <c r="CQV67" s="16"/>
      <c r="CQW67" s="16"/>
      <c r="CQX67" s="16"/>
      <c r="CQY67" s="16"/>
      <c r="CQZ67" s="16"/>
      <c r="CRA67" s="16"/>
      <c r="CRB67" s="16"/>
      <c r="CRC67" s="16"/>
      <c r="CRD67" s="16"/>
      <c r="CRE67" s="16"/>
      <c r="CRF67" s="16"/>
      <c r="CRG67" s="16"/>
      <c r="CRH67" s="16"/>
      <c r="CRI67" s="16"/>
      <c r="CRJ67" s="16"/>
      <c r="CRK67" s="16"/>
      <c r="CRL67" s="16"/>
      <c r="CRM67" s="16"/>
      <c r="CRN67" s="16"/>
      <c r="CRO67" s="16"/>
      <c r="CRP67" s="16"/>
      <c r="CRQ67" s="16"/>
      <c r="CRR67" s="16"/>
      <c r="CRS67" s="16"/>
      <c r="CRT67" s="16"/>
      <c r="CRU67" s="16"/>
      <c r="CRV67" s="16"/>
      <c r="CRW67" s="16"/>
      <c r="CRX67" s="16"/>
      <c r="CRY67" s="16"/>
      <c r="CRZ67" s="16"/>
      <c r="CSA67" s="16"/>
      <c r="CSB67" s="16"/>
      <c r="CSC67" s="16"/>
      <c r="CSD67" s="16"/>
      <c r="CSE67" s="16"/>
      <c r="CSF67" s="16"/>
      <c r="CSG67" s="16"/>
      <c r="CSH67" s="16"/>
      <c r="CSI67" s="16"/>
      <c r="CSJ67" s="16"/>
      <c r="CSK67" s="16"/>
      <c r="CSL67" s="16"/>
      <c r="CSM67" s="16"/>
      <c r="CSN67" s="16"/>
      <c r="CSO67" s="16"/>
      <c r="CSP67" s="16"/>
      <c r="CSQ67" s="16"/>
      <c r="CSR67" s="16"/>
      <c r="CSS67" s="16"/>
      <c r="CST67" s="16"/>
      <c r="CSU67" s="16"/>
      <c r="CSV67" s="16"/>
      <c r="CSW67" s="16"/>
      <c r="CSX67" s="16"/>
      <c r="CSY67" s="16"/>
      <c r="CSZ67" s="16"/>
      <c r="CTA67" s="16"/>
      <c r="CTB67" s="16"/>
      <c r="CTC67" s="16"/>
      <c r="CTD67" s="16"/>
      <c r="CTE67" s="16"/>
      <c r="CTF67" s="16"/>
      <c r="CTG67" s="16"/>
      <c r="CTH67" s="16"/>
      <c r="CTI67" s="16"/>
      <c r="CTJ67" s="16"/>
      <c r="CTK67" s="16"/>
      <c r="CTL67" s="16"/>
      <c r="CTM67" s="16"/>
      <c r="CTN67" s="16"/>
      <c r="CTO67" s="16"/>
      <c r="CTP67" s="16"/>
      <c r="CTQ67" s="16"/>
      <c r="CTR67" s="16"/>
      <c r="CTS67" s="16"/>
      <c r="CTT67" s="16"/>
      <c r="CTU67" s="16"/>
      <c r="CTV67" s="16"/>
      <c r="CTW67" s="16"/>
      <c r="CTX67" s="16"/>
      <c r="CTY67" s="16"/>
      <c r="CTZ67" s="16"/>
      <c r="CUA67" s="16"/>
      <c r="CUB67" s="16"/>
      <c r="CUC67" s="16"/>
      <c r="CUD67" s="16"/>
      <c r="CUE67" s="16"/>
      <c r="CUF67" s="16"/>
      <c r="CUG67" s="16"/>
      <c r="CUH67" s="16"/>
      <c r="CUI67" s="16"/>
      <c r="CUJ67" s="16"/>
      <c r="CUK67" s="16"/>
      <c r="CUL67" s="16"/>
      <c r="CUM67" s="16"/>
      <c r="CUN67" s="16"/>
      <c r="CUO67" s="16"/>
      <c r="CUP67" s="16"/>
      <c r="CUQ67" s="16"/>
      <c r="CUR67" s="16"/>
      <c r="CUS67" s="16"/>
      <c r="CUT67" s="16"/>
      <c r="CUU67" s="16"/>
      <c r="CUV67" s="16"/>
      <c r="CUW67" s="16"/>
      <c r="CUX67" s="16"/>
      <c r="CUY67" s="16"/>
      <c r="CUZ67" s="16"/>
      <c r="CVA67" s="16"/>
      <c r="CVB67" s="16"/>
      <c r="CVC67" s="16"/>
      <c r="CVD67" s="16"/>
      <c r="CVE67" s="16"/>
      <c r="CVF67" s="16"/>
      <c r="CVG67" s="16"/>
      <c r="CVH67" s="16"/>
      <c r="CVI67" s="16"/>
      <c r="CVJ67" s="16"/>
      <c r="CVK67" s="16"/>
      <c r="CVL67" s="16"/>
      <c r="CVM67" s="16"/>
      <c r="CVN67" s="16"/>
      <c r="CVO67" s="16"/>
      <c r="CVP67" s="16"/>
      <c r="CVQ67" s="16"/>
      <c r="CVR67" s="16"/>
      <c r="CVS67" s="16"/>
      <c r="CVT67" s="16"/>
      <c r="CVU67" s="16"/>
      <c r="CVV67" s="16"/>
      <c r="CVW67" s="16"/>
      <c r="CVX67" s="16"/>
      <c r="CVY67" s="16"/>
      <c r="CVZ67" s="16"/>
      <c r="CWA67" s="16"/>
      <c r="CWB67" s="16"/>
      <c r="CWC67" s="16"/>
      <c r="CWD67" s="16"/>
      <c r="CWE67" s="16"/>
      <c r="CWF67" s="16"/>
      <c r="CWG67" s="16"/>
      <c r="CWH67" s="16"/>
      <c r="CWI67" s="16"/>
      <c r="CWJ67" s="16"/>
      <c r="CWK67" s="16"/>
      <c r="CWL67" s="16"/>
      <c r="CWM67" s="16"/>
      <c r="CWN67" s="16"/>
      <c r="CWO67" s="16"/>
      <c r="CWP67" s="16"/>
      <c r="CWQ67" s="16"/>
      <c r="CWR67" s="16"/>
      <c r="CWS67" s="16"/>
      <c r="CWT67" s="16"/>
      <c r="CWU67" s="16"/>
      <c r="CWV67" s="16"/>
      <c r="CWW67" s="16"/>
      <c r="CWX67" s="16"/>
      <c r="CWY67" s="16"/>
      <c r="CWZ67" s="16"/>
      <c r="CXA67" s="16"/>
      <c r="CXB67" s="16"/>
      <c r="CXC67" s="16"/>
      <c r="CXD67" s="16"/>
      <c r="CXE67" s="16"/>
      <c r="CXF67" s="16"/>
      <c r="CXG67" s="16"/>
      <c r="CXH67" s="16"/>
      <c r="CXI67" s="16"/>
      <c r="CXJ67" s="16"/>
      <c r="CXK67" s="16"/>
      <c r="CXL67" s="16"/>
      <c r="CXM67" s="16"/>
      <c r="CXN67" s="16"/>
      <c r="CXO67" s="16"/>
      <c r="CXP67" s="16"/>
      <c r="CXQ67" s="16"/>
      <c r="CXR67" s="16"/>
      <c r="CXS67" s="16"/>
      <c r="CXT67" s="16"/>
      <c r="CXU67" s="16"/>
      <c r="CXV67" s="16"/>
      <c r="CXW67" s="16"/>
      <c r="CXX67" s="16"/>
      <c r="CXY67" s="16"/>
      <c r="CXZ67" s="16"/>
      <c r="CYA67" s="16"/>
      <c r="CYB67" s="16"/>
      <c r="CYC67" s="16"/>
      <c r="CYD67" s="16"/>
      <c r="CYE67" s="16"/>
      <c r="CYF67" s="16"/>
      <c r="CYG67" s="16"/>
      <c r="CYH67" s="16"/>
      <c r="CYI67" s="16"/>
      <c r="CYJ67" s="16"/>
      <c r="CYK67" s="16"/>
      <c r="CYL67" s="16"/>
      <c r="CYM67" s="16"/>
      <c r="CYN67" s="16"/>
      <c r="CYO67" s="16"/>
      <c r="CYP67" s="16"/>
      <c r="CYQ67" s="16"/>
      <c r="CYR67" s="16"/>
      <c r="CYS67" s="16"/>
      <c r="CYT67" s="16"/>
      <c r="CYU67" s="16"/>
      <c r="CYV67" s="16"/>
      <c r="CYW67" s="16"/>
      <c r="CYX67" s="16"/>
      <c r="CYY67" s="16"/>
      <c r="CYZ67" s="16"/>
      <c r="CZA67" s="16"/>
      <c r="CZB67" s="16"/>
      <c r="CZC67" s="16"/>
      <c r="CZD67" s="16"/>
      <c r="CZE67" s="16"/>
      <c r="CZF67" s="16"/>
      <c r="CZG67" s="16"/>
      <c r="CZH67" s="16"/>
      <c r="CZI67" s="16"/>
      <c r="CZJ67" s="16"/>
      <c r="CZK67" s="16"/>
      <c r="CZL67" s="16"/>
      <c r="CZM67" s="16"/>
      <c r="CZN67" s="16"/>
      <c r="CZO67" s="16"/>
      <c r="CZP67" s="16"/>
      <c r="CZQ67" s="16"/>
      <c r="CZR67" s="16"/>
      <c r="CZS67" s="16"/>
      <c r="CZT67" s="16"/>
      <c r="CZU67" s="16"/>
      <c r="CZV67" s="16"/>
      <c r="CZW67" s="16"/>
      <c r="CZX67" s="16"/>
      <c r="CZY67" s="16"/>
      <c r="CZZ67" s="16"/>
      <c r="DAA67" s="16"/>
      <c r="DAB67" s="16"/>
      <c r="DAC67" s="16"/>
      <c r="DAD67" s="16"/>
      <c r="DAE67" s="16"/>
      <c r="DAF67" s="16"/>
      <c r="DAG67" s="16"/>
      <c r="DAH67" s="16"/>
      <c r="DAI67" s="16"/>
      <c r="DAJ67" s="16"/>
      <c r="DAK67" s="16"/>
      <c r="DAL67" s="16"/>
      <c r="DAM67" s="16"/>
      <c r="DAN67" s="16"/>
      <c r="DAO67" s="16"/>
      <c r="DAP67" s="16"/>
      <c r="DAQ67" s="16"/>
      <c r="DAR67" s="16"/>
      <c r="DAS67" s="16"/>
      <c r="DAT67" s="16"/>
      <c r="DAU67" s="16"/>
      <c r="DAV67" s="16"/>
      <c r="DAW67" s="16"/>
      <c r="DAX67" s="16"/>
      <c r="DAY67" s="16"/>
      <c r="DAZ67" s="16"/>
      <c r="DBA67" s="16"/>
      <c r="DBB67" s="16"/>
      <c r="DBC67" s="16"/>
      <c r="DBD67" s="16"/>
      <c r="DBE67" s="16"/>
      <c r="DBF67" s="16"/>
      <c r="DBG67" s="16"/>
      <c r="DBH67" s="16"/>
      <c r="DBI67" s="16"/>
      <c r="DBJ67" s="16"/>
      <c r="DBK67" s="16"/>
      <c r="DBL67" s="16"/>
      <c r="DBM67" s="16"/>
      <c r="DBN67" s="16"/>
      <c r="DBO67" s="16"/>
      <c r="DBP67" s="16"/>
      <c r="DBQ67" s="16"/>
      <c r="DBR67" s="16"/>
      <c r="DBS67" s="16"/>
      <c r="DBT67" s="16"/>
      <c r="DBU67" s="16"/>
      <c r="DBV67" s="16"/>
      <c r="DBW67" s="16"/>
      <c r="DBX67" s="16"/>
      <c r="DBY67" s="16"/>
      <c r="DBZ67" s="16"/>
      <c r="DCA67" s="16"/>
      <c r="DCB67" s="16"/>
      <c r="DCC67" s="16"/>
      <c r="DCD67" s="16"/>
      <c r="DCE67" s="16"/>
      <c r="DCF67" s="16"/>
      <c r="DCG67" s="16"/>
      <c r="DCH67" s="16"/>
      <c r="DCI67" s="16"/>
      <c r="DCJ67" s="16"/>
      <c r="DCK67" s="16"/>
      <c r="DCL67" s="16"/>
      <c r="DCM67" s="16"/>
      <c r="DCN67" s="16"/>
      <c r="DCO67" s="16"/>
      <c r="DCP67" s="16"/>
      <c r="DCQ67" s="16"/>
      <c r="DCR67" s="16"/>
      <c r="DCS67" s="16"/>
      <c r="DCT67" s="16"/>
      <c r="DCU67" s="16"/>
      <c r="DCV67" s="16"/>
      <c r="DCW67" s="16"/>
      <c r="DCX67" s="16"/>
      <c r="DCY67" s="16"/>
      <c r="DCZ67" s="16"/>
      <c r="DDA67" s="16"/>
      <c r="DDB67" s="16"/>
      <c r="DDC67" s="16"/>
      <c r="DDD67" s="16"/>
      <c r="DDE67" s="16"/>
      <c r="DDF67" s="16"/>
      <c r="DDG67" s="16"/>
      <c r="DDH67" s="16"/>
      <c r="DDI67" s="16"/>
      <c r="DDJ67" s="16"/>
      <c r="DDK67" s="16"/>
      <c r="DDL67" s="16"/>
      <c r="DDM67" s="16"/>
      <c r="DDN67" s="16"/>
      <c r="DDO67" s="16"/>
      <c r="DDP67" s="16"/>
      <c r="DDQ67" s="16"/>
      <c r="DDR67" s="16"/>
      <c r="DDS67" s="16"/>
      <c r="DDT67" s="16"/>
      <c r="DDU67" s="16"/>
      <c r="DDV67" s="16"/>
      <c r="DDW67" s="16"/>
      <c r="DDX67" s="16"/>
      <c r="DDY67" s="16"/>
      <c r="DDZ67" s="16"/>
      <c r="DEA67" s="16"/>
      <c r="DEB67" s="16"/>
      <c r="DEC67" s="16"/>
      <c r="DED67" s="16"/>
      <c r="DEE67" s="16"/>
      <c r="DEF67" s="16"/>
      <c r="DEG67" s="16"/>
      <c r="DEH67" s="16"/>
      <c r="DEI67" s="16"/>
      <c r="DEJ67" s="16"/>
      <c r="DEK67" s="16"/>
      <c r="DEL67" s="16"/>
      <c r="DEM67" s="16"/>
      <c r="DEN67" s="16"/>
      <c r="DEO67" s="16"/>
      <c r="DEP67" s="16"/>
      <c r="DEQ67" s="16"/>
      <c r="DER67" s="16"/>
      <c r="DES67" s="16"/>
      <c r="DET67" s="16"/>
      <c r="DEU67" s="16"/>
      <c r="DEV67" s="16"/>
      <c r="DEW67" s="16"/>
      <c r="DEX67" s="16"/>
      <c r="DEY67" s="16"/>
      <c r="DEZ67" s="16"/>
      <c r="DFA67" s="16"/>
      <c r="DFB67" s="16"/>
      <c r="DFC67" s="16"/>
      <c r="DFD67" s="16"/>
      <c r="DFE67" s="16"/>
      <c r="DFF67" s="16"/>
      <c r="DFG67" s="16"/>
      <c r="DFH67" s="16"/>
      <c r="DFI67" s="16"/>
      <c r="DFJ67" s="16"/>
      <c r="DFK67" s="16"/>
      <c r="DFL67" s="16"/>
      <c r="DFM67" s="16"/>
      <c r="DFN67" s="16"/>
      <c r="DFO67" s="16"/>
      <c r="DFP67" s="16"/>
      <c r="DFQ67" s="16"/>
      <c r="DFR67" s="16"/>
      <c r="DFS67" s="16"/>
      <c r="DFT67" s="16"/>
      <c r="DFU67" s="16"/>
      <c r="DFV67" s="16"/>
      <c r="DFW67" s="16"/>
      <c r="DFX67" s="16"/>
      <c r="DFY67" s="16"/>
      <c r="DFZ67" s="16"/>
      <c r="DGA67" s="16"/>
      <c r="DGB67" s="16"/>
      <c r="DGC67" s="16"/>
      <c r="DGD67" s="16"/>
      <c r="DGE67" s="16"/>
      <c r="DGF67" s="16"/>
      <c r="DGG67" s="16"/>
      <c r="DGH67" s="16"/>
      <c r="DGI67" s="16"/>
      <c r="DGJ67" s="16"/>
      <c r="DGK67" s="16"/>
      <c r="DGL67" s="16"/>
      <c r="DGM67" s="16"/>
      <c r="DGN67" s="16"/>
      <c r="DGO67" s="16"/>
      <c r="DGP67" s="16"/>
      <c r="DGQ67" s="16"/>
      <c r="DGR67" s="16"/>
      <c r="DGS67" s="16"/>
      <c r="DGT67" s="16"/>
      <c r="DGU67" s="16"/>
      <c r="DGV67" s="16"/>
      <c r="DGW67" s="16"/>
      <c r="DGX67" s="16"/>
      <c r="DGY67" s="16"/>
      <c r="DGZ67" s="16"/>
      <c r="DHA67" s="16"/>
      <c r="DHB67" s="16"/>
      <c r="DHC67" s="16"/>
      <c r="DHD67" s="16"/>
      <c r="DHE67" s="16"/>
      <c r="DHF67" s="16"/>
      <c r="DHG67" s="16"/>
      <c r="DHH67" s="16"/>
      <c r="DHI67" s="16"/>
      <c r="DHJ67" s="16"/>
      <c r="DHK67" s="16"/>
      <c r="DHL67" s="16"/>
      <c r="DHM67" s="16"/>
      <c r="DHN67" s="16"/>
      <c r="DHO67" s="16"/>
      <c r="DHP67" s="16"/>
      <c r="DHQ67" s="16"/>
      <c r="DHR67" s="16"/>
      <c r="DHS67" s="16"/>
      <c r="DHT67" s="16"/>
      <c r="DHU67" s="16"/>
      <c r="DHV67" s="16"/>
      <c r="DHW67" s="16"/>
      <c r="DHX67" s="16"/>
      <c r="DHY67" s="16"/>
      <c r="DHZ67" s="16"/>
      <c r="DIA67" s="16"/>
      <c r="DIB67" s="16"/>
      <c r="DIC67" s="16"/>
      <c r="DID67" s="16"/>
      <c r="DIE67" s="16"/>
      <c r="DIF67" s="16"/>
      <c r="DIG67" s="16"/>
      <c r="DIH67" s="16"/>
      <c r="DII67" s="16"/>
      <c r="DIJ67" s="16"/>
      <c r="DIK67" s="16"/>
      <c r="DIL67" s="16"/>
      <c r="DIM67" s="16"/>
      <c r="DIN67" s="16"/>
      <c r="DIO67" s="16"/>
      <c r="DIP67" s="16"/>
      <c r="DIQ67" s="16"/>
      <c r="DIR67" s="16"/>
      <c r="DIS67" s="16"/>
      <c r="DIT67" s="16"/>
      <c r="DIU67" s="16"/>
      <c r="DIV67" s="16"/>
      <c r="DIW67" s="16"/>
      <c r="DIX67" s="16"/>
      <c r="DIY67" s="16"/>
      <c r="DIZ67" s="16"/>
      <c r="DJA67" s="16"/>
      <c r="DJB67" s="16"/>
      <c r="DJC67" s="16"/>
      <c r="DJD67" s="16"/>
      <c r="DJE67" s="16"/>
      <c r="DJF67" s="16"/>
      <c r="DJG67" s="16"/>
      <c r="DJH67" s="16"/>
      <c r="DJI67" s="16"/>
      <c r="DJJ67" s="16"/>
      <c r="DJK67" s="16"/>
      <c r="DJL67" s="16"/>
      <c r="DJM67" s="16"/>
      <c r="DJN67" s="16"/>
      <c r="DJO67" s="16"/>
      <c r="DJP67" s="16"/>
      <c r="DJQ67" s="16"/>
      <c r="DJR67" s="16"/>
      <c r="DJS67" s="16"/>
      <c r="DJT67" s="16"/>
      <c r="DJU67" s="16"/>
      <c r="DJV67" s="16"/>
      <c r="DJW67" s="16"/>
      <c r="DJX67" s="16"/>
      <c r="DJY67" s="16"/>
      <c r="DJZ67" s="16"/>
      <c r="DKA67" s="16"/>
      <c r="DKB67" s="16"/>
      <c r="DKC67" s="16"/>
      <c r="DKD67" s="16"/>
      <c r="DKE67" s="16"/>
      <c r="DKF67" s="16"/>
      <c r="DKG67" s="16"/>
      <c r="DKH67" s="16"/>
      <c r="DKI67" s="16"/>
      <c r="DKJ67" s="16"/>
      <c r="DKK67" s="16"/>
      <c r="DKL67" s="16"/>
      <c r="DKM67" s="16"/>
      <c r="DKN67" s="16"/>
      <c r="DKO67" s="16"/>
      <c r="DKP67" s="16"/>
      <c r="DKQ67" s="16"/>
      <c r="DKR67" s="16"/>
      <c r="DKS67" s="16"/>
      <c r="DKT67" s="16"/>
      <c r="DKU67" s="16"/>
      <c r="DKV67" s="16"/>
      <c r="DKW67" s="16"/>
      <c r="DKX67" s="16"/>
      <c r="DKY67" s="16"/>
      <c r="DKZ67" s="16"/>
      <c r="DLA67" s="16"/>
      <c r="DLB67" s="16"/>
      <c r="DLC67" s="16"/>
      <c r="DLD67" s="16"/>
      <c r="DLE67" s="16"/>
      <c r="DLF67" s="16"/>
      <c r="DLG67" s="16"/>
      <c r="DLH67" s="16"/>
      <c r="DLI67" s="16"/>
      <c r="DLJ67" s="16"/>
      <c r="DLK67" s="16"/>
      <c r="DLL67" s="16"/>
      <c r="DLM67" s="16"/>
      <c r="DLN67" s="16"/>
      <c r="DLO67" s="16"/>
      <c r="DLP67" s="16"/>
      <c r="DLQ67" s="16"/>
      <c r="DLR67" s="16"/>
      <c r="DLS67" s="16"/>
      <c r="DLT67" s="16"/>
      <c r="DLU67" s="16"/>
      <c r="DLV67" s="16"/>
      <c r="DLW67" s="16"/>
      <c r="DLX67" s="16"/>
      <c r="DLY67" s="16"/>
      <c r="DLZ67" s="16"/>
      <c r="DMA67" s="16"/>
      <c r="DMB67" s="16"/>
      <c r="DMC67" s="16"/>
      <c r="DMD67" s="16"/>
      <c r="DME67" s="16"/>
      <c r="DMF67" s="16"/>
      <c r="DMG67" s="16"/>
      <c r="DMH67" s="16"/>
      <c r="DMI67" s="16"/>
      <c r="DMJ67" s="16"/>
      <c r="DMK67" s="16"/>
      <c r="DML67" s="16"/>
      <c r="DMM67" s="16"/>
      <c r="DMN67" s="16"/>
      <c r="DMO67" s="16"/>
      <c r="DMP67" s="16"/>
      <c r="DMQ67" s="16"/>
      <c r="DMR67" s="16"/>
      <c r="DMS67" s="16"/>
      <c r="DMT67" s="16"/>
      <c r="DMU67" s="16"/>
      <c r="DMV67" s="16"/>
      <c r="DMW67" s="16"/>
      <c r="DMX67" s="16"/>
      <c r="DMY67" s="16"/>
      <c r="DMZ67" s="16"/>
      <c r="DNA67" s="16"/>
      <c r="DNB67" s="16"/>
      <c r="DNC67" s="16"/>
      <c r="DND67" s="16"/>
      <c r="DNE67" s="16"/>
      <c r="DNF67" s="16"/>
      <c r="DNG67" s="16"/>
      <c r="DNH67" s="16"/>
      <c r="DNI67" s="16"/>
      <c r="DNJ67" s="16"/>
      <c r="DNK67" s="16"/>
      <c r="DNL67" s="16"/>
      <c r="DNM67" s="16"/>
      <c r="DNN67" s="16"/>
      <c r="DNO67" s="16"/>
      <c r="DNP67" s="16"/>
      <c r="DNQ67" s="16"/>
      <c r="DNR67" s="16"/>
      <c r="DNS67" s="16"/>
      <c r="DNT67" s="16"/>
      <c r="DNU67" s="16"/>
      <c r="DNV67" s="16"/>
      <c r="DNW67" s="16"/>
      <c r="DNX67" s="16"/>
      <c r="DNY67" s="16"/>
      <c r="DNZ67" s="16"/>
      <c r="DOA67" s="16"/>
      <c r="DOB67" s="16"/>
      <c r="DOC67" s="16"/>
      <c r="DOD67" s="16"/>
      <c r="DOE67" s="16"/>
      <c r="DOF67" s="16"/>
      <c r="DOG67" s="16"/>
      <c r="DOH67" s="16"/>
      <c r="DOI67" s="16"/>
      <c r="DOJ67" s="16"/>
      <c r="DOK67" s="16"/>
      <c r="DOL67" s="16"/>
      <c r="DOM67" s="16"/>
      <c r="DON67" s="16"/>
      <c r="DOO67" s="16"/>
      <c r="DOP67" s="16"/>
      <c r="DOQ67" s="16"/>
      <c r="DOR67" s="16"/>
      <c r="DOS67" s="16"/>
      <c r="DOT67" s="16"/>
      <c r="DOU67" s="16"/>
      <c r="DOV67" s="16"/>
      <c r="DOW67" s="16"/>
      <c r="DOX67" s="16"/>
      <c r="DOY67" s="16"/>
      <c r="DOZ67" s="16"/>
      <c r="DPA67" s="16"/>
      <c r="DPB67" s="16"/>
      <c r="DPC67" s="16"/>
      <c r="DPD67" s="16"/>
      <c r="DPE67" s="16"/>
      <c r="DPF67" s="16"/>
      <c r="DPG67" s="16"/>
      <c r="DPH67" s="16"/>
      <c r="DPI67" s="16"/>
      <c r="DPJ67" s="16"/>
      <c r="DPK67" s="16"/>
      <c r="DPL67" s="16"/>
      <c r="DPM67" s="16"/>
      <c r="DPN67" s="16"/>
      <c r="DPO67" s="16"/>
      <c r="DPP67" s="16"/>
      <c r="DPQ67" s="16"/>
      <c r="DPR67" s="16"/>
      <c r="DPS67" s="16"/>
      <c r="DPT67" s="16"/>
      <c r="DPU67" s="16"/>
      <c r="DPV67" s="16"/>
      <c r="DPW67" s="16"/>
      <c r="DPX67" s="16"/>
      <c r="DPY67" s="16"/>
      <c r="DPZ67" s="16"/>
      <c r="DQA67" s="16"/>
      <c r="DQB67" s="16"/>
      <c r="DQC67" s="16"/>
      <c r="DQD67" s="16"/>
      <c r="DQE67" s="16"/>
      <c r="DQF67" s="16"/>
      <c r="DQG67" s="16"/>
      <c r="DQH67" s="16"/>
      <c r="DQI67" s="16"/>
      <c r="DQJ67" s="16"/>
      <c r="DQK67" s="16"/>
      <c r="DQL67" s="16"/>
      <c r="DQM67" s="16"/>
      <c r="DQN67" s="16"/>
      <c r="DQO67" s="16"/>
      <c r="DQP67" s="16"/>
      <c r="DQQ67" s="16"/>
      <c r="DQR67" s="16"/>
      <c r="DQS67" s="16"/>
      <c r="DQT67" s="16"/>
      <c r="DQU67" s="16"/>
      <c r="DQV67" s="16"/>
      <c r="DQW67" s="16"/>
      <c r="DQX67" s="16"/>
      <c r="DQY67" s="16"/>
      <c r="DQZ67" s="16"/>
      <c r="DRA67" s="16"/>
      <c r="DRB67" s="16"/>
      <c r="DRC67" s="16"/>
      <c r="DRD67" s="16"/>
      <c r="DRE67" s="16"/>
      <c r="DRF67" s="16"/>
      <c r="DRG67" s="16"/>
      <c r="DRH67" s="16"/>
      <c r="DRI67" s="16"/>
      <c r="DRJ67" s="16"/>
      <c r="DRK67" s="16"/>
      <c r="DRL67" s="16"/>
      <c r="DRM67" s="16"/>
      <c r="DRN67" s="16"/>
      <c r="DRO67" s="16"/>
      <c r="DRP67" s="16"/>
      <c r="DRQ67" s="16"/>
      <c r="DRR67" s="16"/>
      <c r="DRS67" s="16"/>
      <c r="DRT67" s="16"/>
      <c r="DRU67" s="16"/>
      <c r="DRV67" s="16"/>
      <c r="DRW67" s="16"/>
      <c r="DRX67" s="16"/>
      <c r="DRY67" s="16"/>
      <c r="DRZ67" s="16"/>
      <c r="DSA67" s="16"/>
      <c r="DSB67" s="16"/>
      <c r="DSC67" s="16"/>
      <c r="DSD67" s="16"/>
      <c r="DSE67" s="16"/>
      <c r="DSF67" s="16"/>
      <c r="DSG67" s="16"/>
      <c r="DSH67" s="16"/>
      <c r="DSI67" s="16"/>
      <c r="DSJ67" s="16"/>
      <c r="DSK67" s="16"/>
      <c r="DSL67" s="16"/>
      <c r="DSM67" s="16"/>
      <c r="DSN67" s="16"/>
      <c r="DSO67" s="16"/>
      <c r="DSP67" s="16"/>
      <c r="DSQ67" s="16"/>
      <c r="DSR67" s="16"/>
      <c r="DSS67" s="16"/>
      <c r="DST67" s="16"/>
      <c r="DSU67" s="16"/>
      <c r="DSV67" s="16"/>
      <c r="DSW67" s="16"/>
      <c r="DSX67" s="16"/>
      <c r="DSY67" s="16"/>
      <c r="DSZ67" s="16"/>
      <c r="DTA67" s="16"/>
      <c r="DTB67" s="16"/>
      <c r="DTC67" s="16"/>
      <c r="DTD67" s="16"/>
      <c r="DTE67" s="16"/>
      <c r="DTF67" s="16"/>
      <c r="DTG67" s="16"/>
      <c r="DTH67" s="16"/>
      <c r="DTI67" s="16"/>
      <c r="DTJ67" s="16"/>
      <c r="DTK67" s="16"/>
      <c r="DTL67" s="16"/>
      <c r="DTM67" s="16"/>
      <c r="DTN67" s="16"/>
      <c r="DTO67" s="16"/>
      <c r="DTP67" s="16"/>
      <c r="DTQ67" s="16"/>
      <c r="DTR67" s="16"/>
      <c r="DTS67" s="16"/>
      <c r="DTT67" s="16"/>
      <c r="DTU67" s="16"/>
      <c r="DTV67" s="16"/>
      <c r="DTW67" s="16"/>
      <c r="DTX67" s="16"/>
      <c r="DTY67" s="16"/>
      <c r="DTZ67" s="16"/>
      <c r="DUA67" s="16"/>
      <c r="DUB67" s="16"/>
      <c r="DUC67" s="16"/>
      <c r="DUD67" s="16"/>
      <c r="DUE67" s="16"/>
      <c r="DUF67" s="16"/>
      <c r="DUG67" s="16"/>
      <c r="DUH67" s="16"/>
      <c r="DUI67" s="16"/>
      <c r="DUJ67" s="16"/>
      <c r="DUK67" s="16"/>
      <c r="DUL67" s="16"/>
      <c r="DUM67" s="16"/>
      <c r="DUN67" s="16"/>
      <c r="DUO67" s="16"/>
      <c r="DUP67" s="16"/>
      <c r="DUQ67" s="16"/>
      <c r="DUR67" s="16"/>
      <c r="DUS67" s="16"/>
      <c r="DUT67" s="16"/>
      <c r="DUU67" s="16"/>
      <c r="DUV67" s="16"/>
      <c r="DUW67" s="16"/>
      <c r="DUX67" s="16"/>
      <c r="DUY67" s="16"/>
      <c r="DUZ67" s="16"/>
      <c r="DVA67" s="16"/>
      <c r="DVB67" s="16"/>
      <c r="DVC67" s="16"/>
      <c r="DVD67" s="16"/>
      <c r="DVE67" s="16"/>
      <c r="DVF67" s="16"/>
      <c r="DVG67" s="16"/>
      <c r="DVH67" s="16"/>
      <c r="DVI67" s="16"/>
      <c r="DVJ67" s="16"/>
      <c r="DVK67" s="16"/>
      <c r="DVL67" s="16"/>
      <c r="DVM67" s="16"/>
      <c r="DVN67" s="16"/>
      <c r="DVO67" s="16"/>
      <c r="DVP67" s="16"/>
      <c r="DVQ67" s="16"/>
      <c r="DVR67" s="16"/>
      <c r="DVS67" s="16"/>
      <c r="DVT67" s="16"/>
      <c r="DVU67" s="16"/>
      <c r="DVV67" s="16"/>
      <c r="DVW67" s="16"/>
      <c r="DVX67" s="16"/>
      <c r="DVY67" s="16"/>
      <c r="DVZ67" s="16"/>
      <c r="DWA67" s="16"/>
      <c r="DWB67" s="16"/>
      <c r="DWC67" s="16"/>
      <c r="DWD67" s="16"/>
      <c r="DWE67" s="16"/>
      <c r="DWF67" s="16"/>
      <c r="DWG67" s="16"/>
      <c r="DWH67" s="16"/>
      <c r="DWI67" s="16"/>
      <c r="DWJ67" s="16"/>
      <c r="DWK67" s="16"/>
      <c r="DWL67" s="16"/>
      <c r="DWM67" s="16"/>
      <c r="DWN67" s="16"/>
      <c r="DWO67" s="16"/>
      <c r="DWP67" s="16"/>
      <c r="DWQ67" s="16"/>
      <c r="DWR67" s="16"/>
      <c r="DWS67" s="16"/>
      <c r="DWT67" s="16"/>
      <c r="DWU67" s="16"/>
      <c r="DWV67" s="16"/>
      <c r="DWW67" s="16"/>
      <c r="DWX67" s="16"/>
      <c r="DWY67" s="16"/>
      <c r="DWZ67" s="16"/>
      <c r="DXA67" s="16"/>
      <c r="DXB67" s="16"/>
      <c r="DXC67" s="16"/>
      <c r="DXD67" s="16"/>
      <c r="DXE67" s="16"/>
      <c r="DXF67" s="16"/>
      <c r="DXG67" s="16"/>
      <c r="DXH67" s="16"/>
      <c r="DXI67" s="16"/>
      <c r="DXJ67" s="16"/>
      <c r="DXK67" s="16"/>
      <c r="DXL67" s="16"/>
      <c r="DXM67" s="16"/>
      <c r="DXN67" s="16"/>
      <c r="DXO67" s="16"/>
      <c r="DXP67" s="16"/>
      <c r="DXQ67" s="16"/>
      <c r="DXR67" s="16"/>
      <c r="DXS67" s="16"/>
      <c r="DXT67" s="16"/>
      <c r="DXU67" s="16"/>
      <c r="DXV67" s="16"/>
      <c r="DXW67" s="16"/>
      <c r="DXX67" s="16"/>
      <c r="DXY67" s="16"/>
      <c r="DXZ67" s="16"/>
      <c r="DYA67" s="16"/>
      <c r="DYB67" s="16"/>
      <c r="DYC67" s="16"/>
      <c r="DYD67" s="16"/>
      <c r="DYE67" s="16"/>
      <c r="DYF67" s="16"/>
      <c r="DYG67" s="16"/>
      <c r="DYH67" s="16"/>
      <c r="DYI67" s="16"/>
      <c r="DYJ67" s="16"/>
      <c r="DYK67" s="16"/>
      <c r="DYL67" s="16"/>
      <c r="DYM67" s="16"/>
      <c r="DYN67" s="16"/>
      <c r="DYO67" s="16"/>
      <c r="DYP67" s="16"/>
      <c r="DYQ67" s="16"/>
      <c r="DYR67" s="16"/>
      <c r="DYS67" s="16"/>
      <c r="DYT67" s="16"/>
      <c r="DYU67" s="16"/>
      <c r="DYV67" s="16"/>
      <c r="DYW67" s="16"/>
      <c r="DYX67" s="16"/>
      <c r="DYY67" s="16"/>
      <c r="DYZ67" s="16"/>
      <c r="DZA67" s="16"/>
      <c r="DZB67" s="16"/>
      <c r="DZC67" s="16"/>
      <c r="DZD67" s="16"/>
      <c r="DZE67" s="16"/>
      <c r="DZF67" s="16"/>
      <c r="DZG67" s="16"/>
      <c r="DZH67" s="16"/>
      <c r="DZI67" s="16"/>
      <c r="DZJ67" s="16"/>
      <c r="DZK67" s="16"/>
      <c r="DZL67" s="16"/>
      <c r="DZM67" s="16"/>
      <c r="DZN67" s="16"/>
      <c r="DZO67" s="16"/>
      <c r="DZP67" s="16"/>
      <c r="DZQ67" s="16"/>
      <c r="DZR67" s="16"/>
      <c r="DZS67" s="16"/>
      <c r="DZT67" s="16"/>
      <c r="DZU67" s="16"/>
      <c r="DZV67" s="16"/>
      <c r="DZW67" s="16"/>
      <c r="DZX67" s="16"/>
      <c r="DZY67" s="16"/>
      <c r="DZZ67" s="16"/>
      <c r="EAA67" s="16"/>
      <c r="EAB67" s="16"/>
      <c r="EAC67" s="16"/>
      <c r="EAD67" s="16"/>
      <c r="EAE67" s="16"/>
      <c r="EAF67" s="16"/>
      <c r="EAG67" s="16"/>
      <c r="EAH67" s="16"/>
      <c r="EAI67" s="16"/>
      <c r="EAJ67" s="16"/>
      <c r="EAK67" s="16"/>
      <c r="EAL67" s="16"/>
      <c r="EAM67" s="16"/>
      <c r="EAN67" s="16"/>
      <c r="EAO67" s="16"/>
      <c r="EAP67" s="16"/>
      <c r="EAQ67" s="16"/>
      <c r="EAR67" s="16"/>
      <c r="EAS67" s="16"/>
      <c r="EAT67" s="16"/>
      <c r="EAU67" s="16"/>
      <c r="EAV67" s="16"/>
      <c r="EAW67" s="16"/>
      <c r="EAX67" s="16"/>
      <c r="EAY67" s="16"/>
      <c r="EAZ67" s="16"/>
      <c r="EBA67" s="16"/>
      <c r="EBB67" s="16"/>
      <c r="EBC67" s="16"/>
      <c r="EBD67" s="16"/>
      <c r="EBE67" s="16"/>
      <c r="EBF67" s="16"/>
      <c r="EBG67" s="16"/>
      <c r="EBH67" s="16"/>
      <c r="EBI67" s="16"/>
      <c r="EBJ67" s="16"/>
      <c r="EBK67" s="16"/>
      <c r="EBL67" s="16"/>
      <c r="EBM67" s="16"/>
      <c r="EBN67" s="16"/>
      <c r="EBO67" s="16"/>
      <c r="EBP67" s="16"/>
      <c r="EBQ67" s="16"/>
      <c r="EBR67" s="16"/>
      <c r="EBS67" s="16"/>
      <c r="EBT67" s="16"/>
      <c r="EBU67" s="16"/>
      <c r="EBV67" s="16"/>
      <c r="EBW67" s="16"/>
      <c r="EBX67" s="16"/>
      <c r="EBY67" s="16"/>
      <c r="EBZ67" s="16"/>
      <c r="ECA67" s="16"/>
      <c r="ECB67" s="16"/>
      <c r="ECC67" s="16"/>
      <c r="ECD67" s="16"/>
      <c r="ECE67" s="16"/>
      <c r="ECF67" s="16"/>
      <c r="ECG67" s="16"/>
      <c r="ECH67" s="16"/>
      <c r="ECI67" s="16"/>
      <c r="ECJ67" s="16"/>
      <c r="ECK67" s="16"/>
      <c r="ECL67" s="16"/>
      <c r="ECM67" s="16"/>
      <c r="ECN67" s="16"/>
      <c r="ECO67" s="16"/>
      <c r="ECP67" s="16"/>
      <c r="ECQ67" s="16"/>
      <c r="ECR67" s="16"/>
      <c r="ECS67" s="16"/>
      <c r="ECT67" s="16"/>
      <c r="ECU67" s="16"/>
      <c r="ECV67" s="16"/>
      <c r="ECW67" s="16"/>
      <c r="ECX67" s="16"/>
      <c r="ECY67" s="16"/>
      <c r="ECZ67" s="16"/>
      <c r="EDA67" s="16"/>
      <c r="EDB67" s="16"/>
      <c r="EDC67" s="16"/>
      <c r="EDD67" s="16"/>
      <c r="EDE67" s="16"/>
      <c r="EDF67" s="16"/>
      <c r="EDG67" s="16"/>
      <c r="EDH67" s="16"/>
      <c r="EDI67" s="16"/>
      <c r="EDJ67" s="16"/>
      <c r="EDK67" s="16"/>
      <c r="EDL67" s="16"/>
      <c r="EDM67" s="16"/>
      <c r="EDN67" s="16"/>
      <c r="EDO67" s="16"/>
      <c r="EDP67" s="16"/>
      <c r="EDQ67" s="16"/>
      <c r="EDR67" s="16"/>
      <c r="EDS67" s="16"/>
      <c r="EDT67" s="16"/>
      <c r="EDU67" s="16"/>
      <c r="EDV67" s="16"/>
      <c r="EDW67" s="16"/>
      <c r="EDX67" s="16"/>
      <c r="EDY67" s="16"/>
      <c r="EDZ67" s="16"/>
      <c r="EEA67" s="16"/>
      <c r="EEB67" s="16"/>
      <c r="EEC67" s="16"/>
      <c r="EED67" s="16"/>
      <c r="EEE67" s="16"/>
      <c r="EEF67" s="16"/>
      <c r="EEG67" s="16"/>
      <c r="EEH67" s="16"/>
      <c r="EEI67" s="16"/>
      <c r="EEJ67" s="16"/>
      <c r="EEK67" s="16"/>
      <c r="EEL67" s="16"/>
      <c r="EEM67" s="16"/>
      <c r="EEN67" s="16"/>
      <c r="EEO67" s="16"/>
      <c r="EEP67" s="16"/>
      <c r="EEQ67" s="16"/>
      <c r="EER67" s="16"/>
      <c r="EES67" s="16"/>
      <c r="EET67" s="16"/>
      <c r="EEU67" s="16"/>
      <c r="EEV67" s="16"/>
      <c r="EEW67" s="16"/>
      <c r="EEX67" s="16"/>
      <c r="EEY67" s="16"/>
      <c r="EEZ67" s="16"/>
      <c r="EFA67" s="16"/>
      <c r="EFB67" s="16"/>
      <c r="EFC67" s="16"/>
      <c r="EFD67" s="16"/>
      <c r="EFE67" s="16"/>
      <c r="EFF67" s="16"/>
      <c r="EFG67" s="16"/>
      <c r="EFH67" s="16"/>
      <c r="EFI67" s="16"/>
      <c r="EFJ67" s="16"/>
      <c r="EFK67" s="16"/>
      <c r="EFL67" s="16"/>
      <c r="EFM67" s="16"/>
      <c r="EFN67" s="16"/>
      <c r="EFO67" s="16"/>
      <c r="EFP67" s="16"/>
      <c r="EFQ67" s="16"/>
      <c r="EFR67" s="16"/>
      <c r="EFS67" s="16"/>
      <c r="EFT67" s="16"/>
      <c r="EFU67" s="16"/>
      <c r="EFV67" s="16"/>
      <c r="EFW67" s="16"/>
      <c r="EFX67" s="16"/>
      <c r="EFY67" s="16"/>
      <c r="EFZ67" s="16"/>
      <c r="EGA67" s="16"/>
      <c r="EGB67" s="16"/>
      <c r="EGC67" s="16"/>
      <c r="EGD67" s="16"/>
      <c r="EGE67" s="16"/>
      <c r="EGF67" s="16"/>
      <c r="EGG67" s="16"/>
      <c r="EGH67" s="16"/>
      <c r="EGI67" s="16"/>
      <c r="EGJ67" s="16"/>
      <c r="EGK67" s="16"/>
      <c r="EGL67" s="16"/>
      <c r="EGM67" s="16"/>
      <c r="EGN67" s="16"/>
      <c r="EGO67" s="16"/>
      <c r="EGP67" s="16"/>
      <c r="EGQ67" s="16"/>
      <c r="EGR67" s="16"/>
      <c r="EGS67" s="16"/>
      <c r="EGT67" s="16"/>
      <c r="EGU67" s="16"/>
      <c r="EGV67" s="16"/>
      <c r="EGW67" s="16"/>
      <c r="EGX67" s="16"/>
      <c r="EGY67" s="16"/>
      <c r="EGZ67" s="16"/>
      <c r="EHA67" s="16"/>
      <c r="EHB67" s="16"/>
      <c r="EHC67" s="16"/>
      <c r="EHD67" s="16"/>
      <c r="EHE67" s="16"/>
      <c r="EHF67" s="16"/>
      <c r="EHG67" s="16"/>
      <c r="EHH67" s="16"/>
      <c r="EHI67" s="16"/>
      <c r="EHJ67" s="16"/>
      <c r="EHK67" s="16"/>
      <c r="EHL67" s="16"/>
      <c r="EHM67" s="16"/>
      <c r="EHN67" s="16"/>
      <c r="EHO67" s="16"/>
      <c r="EHP67" s="16"/>
      <c r="EHQ67" s="16"/>
      <c r="EHR67" s="16"/>
      <c r="EHS67" s="16"/>
      <c r="EHT67" s="16"/>
      <c r="EHU67" s="16"/>
      <c r="EHV67" s="16"/>
      <c r="EHW67" s="16"/>
      <c r="EHX67" s="16"/>
      <c r="EHY67" s="16"/>
      <c r="EHZ67" s="16"/>
      <c r="EIA67" s="16"/>
      <c r="EIB67" s="16"/>
      <c r="EIC67" s="16"/>
      <c r="EID67" s="16"/>
      <c r="EIE67" s="16"/>
      <c r="EIF67" s="16"/>
      <c r="EIG67" s="16"/>
      <c r="EIH67" s="16"/>
      <c r="EII67" s="16"/>
      <c r="EIJ67" s="16"/>
      <c r="EIK67" s="16"/>
      <c r="EIL67" s="16"/>
      <c r="EIM67" s="16"/>
      <c r="EIN67" s="16"/>
      <c r="EIO67" s="16"/>
      <c r="EIP67" s="16"/>
      <c r="EIQ67" s="16"/>
      <c r="EIR67" s="16"/>
      <c r="EIS67" s="16"/>
      <c r="EIT67" s="16"/>
      <c r="EIU67" s="16"/>
      <c r="EIV67" s="16"/>
      <c r="EIW67" s="16"/>
      <c r="EIX67" s="16"/>
      <c r="EIY67" s="16"/>
      <c r="EIZ67" s="16"/>
      <c r="EJA67" s="16"/>
      <c r="EJB67" s="16"/>
      <c r="EJC67" s="16"/>
      <c r="EJD67" s="16"/>
      <c r="EJE67" s="16"/>
      <c r="EJF67" s="16"/>
      <c r="EJG67" s="16"/>
      <c r="EJH67" s="16"/>
      <c r="EJI67" s="16"/>
      <c r="EJJ67" s="16"/>
      <c r="EJK67" s="16"/>
      <c r="EJL67" s="16"/>
      <c r="EJM67" s="16"/>
      <c r="EJN67" s="16"/>
      <c r="EJO67" s="16"/>
      <c r="EJP67" s="16"/>
      <c r="EJQ67" s="16"/>
      <c r="EJR67" s="16"/>
      <c r="EJS67" s="16"/>
      <c r="EJT67" s="16"/>
      <c r="EJU67" s="16"/>
      <c r="EJV67" s="16"/>
      <c r="EJW67" s="16"/>
      <c r="EJX67" s="16"/>
      <c r="EJY67" s="16"/>
      <c r="EJZ67" s="16"/>
      <c r="EKA67" s="16"/>
      <c r="EKB67" s="16"/>
      <c r="EKC67" s="16"/>
      <c r="EKD67" s="16"/>
      <c r="EKE67" s="16"/>
      <c r="EKF67" s="16"/>
      <c r="EKG67" s="16"/>
      <c r="EKH67" s="16"/>
      <c r="EKI67" s="16"/>
      <c r="EKJ67" s="16"/>
      <c r="EKK67" s="16"/>
      <c r="EKL67" s="16"/>
      <c r="EKM67" s="16"/>
      <c r="EKN67" s="16"/>
      <c r="EKO67" s="16"/>
      <c r="EKP67" s="16"/>
      <c r="EKQ67" s="16"/>
      <c r="EKR67" s="16"/>
      <c r="EKS67" s="16"/>
      <c r="EKT67" s="16"/>
      <c r="EKU67" s="16"/>
      <c r="EKV67" s="16"/>
      <c r="EKW67" s="16"/>
      <c r="EKX67" s="16"/>
      <c r="EKY67" s="16"/>
      <c r="EKZ67" s="16"/>
      <c r="ELA67" s="16"/>
      <c r="ELB67" s="16"/>
      <c r="ELC67" s="16"/>
      <c r="ELD67" s="16"/>
      <c r="ELE67" s="16"/>
      <c r="ELF67" s="16"/>
      <c r="ELG67" s="16"/>
      <c r="ELH67" s="16"/>
      <c r="ELI67" s="16"/>
      <c r="ELJ67" s="16"/>
      <c r="ELK67" s="16"/>
      <c r="ELL67" s="16"/>
      <c r="ELM67" s="16"/>
      <c r="ELN67" s="16"/>
      <c r="ELO67" s="16"/>
      <c r="ELP67" s="16"/>
      <c r="ELQ67" s="16"/>
      <c r="ELR67" s="16"/>
      <c r="ELS67" s="16"/>
      <c r="ELT67" s="16"/>
      <c r="ELU67" s="16"/>
      <c r="ELV67" s="16"/>
      <c r="ELW67" s="16"/>
      <c r="ELX67" s="16"/>
      <c r="ELY67" s="16"/>
      <c r="ELZ67" s="16"/>
      <c r="EMA67" s="16"/>
      <c r="EMB67" s="16"/>
      <c r="EMC67" s="16"/>
      <c r="EMD67" s="16"/>
      <c r="EME67" s="16"/>
      <c r="EMF67" s="16"/>
      <c r="EMG67" s="16"/>
      <c r="EMH67" s="16"/>
      <c r="EMI67" s="16"/>
      <c r="EMJ67" s="16"/>
      <c r="EMK67" s="16"/>
      <c r="EML67" s="16"/>
      <c r="EMM67" s="16"/>
      <c r="EMN67" s="16"/>
      <c r="EMO67" s="16"/>
      <c r="EMP67" s="16"/>
      <c r="EMQ67" s="16"/>
      <c r="EMR67" s="16"/>
      <c r="EMS67" s="16"/>
      <c r="EMT67" s="16"/>
      <c r="EMU67" s="16"/>
      <c r="EMV67" s="16"/>
      <c r="EMW67" s="16"/>
      <c r="EMX67" s="16"/>
      <c r="EMY67" s="16"/>
      <c r="EMZ67" s="16"/>
      <c r="ENA67" s="16"/>
      <c r="ENB67" s="16"/>
      <c r="ENC67" s="16"/>
      <c r="END67" s="16"/>
      <c r="ENE67" s="16"/>
      <c r="ENF67" s="16"/>
      <c r="ENG67" s="16"/>
      <c r="ENH67" s="16"/>
      <c r="ENI67" s="16"/>
      <c r="ENJ67" s="16"/>
      <c r="ENK67" s="16"/>
      <c r="ENL67" s="16"/>
      <c r="ENM67" s="16"/>
      <c r="ENN67" s="16"/>
      <c r="ENO67" s="16"/>
      <c r="ENP67" s="16"/>
      <c r="ENQ67" s="16"/>
      <c r="ENR67" s="16"/>
      <c r="ENS67" s="16"/>
      <c r="ENT67" s="16"/>
      <c r="ENU67" s="16"/>
      <c r="ENV67" s="16"/>
      <c r="ENW67" s="16"/>
      <c r="ENX67" s="16"/>
      <c r="ENY67" s="16"/>
      <c r="ENZ67" s="16"/>
      <c r="EOA67" s="16"/>
      <c r="EOB67" s="16"/>
      <c r="EOC67" s="16"/>
      <c r="EOD67" s="16"/>
      <c r="EOE67" s="16"/>
      <c r="EOF67" s="16"/>
      <c r="EOG67" s="16"/>
      <c r="EOH67" s="16"/>
      <c r="EOI67" s="16"/>
      <c r="EOJ67" s="16"/>
      <c r="EOK67" s="16"/>
      <c r="EOL67" s="16"/>
      <c r="EOM67" s="16"/>
      <c r="EON67" s="16"/>
      <c r="EOO67" s="16"/>
      <c r="EOP67" s="16"/>
      <c r="EOQ67" s="16"/>
      <c r="EOR67" s="16"/>
      <c r="EOS67" s="16"/>
      <c r="EOT67" s="16"/>
      <c r="EOU67" s="16"/>
      <c r="EOV67" s="16"/>
      <c r="EOW67" s="16"/>
      <c r="EOX67" s="16"/>
      <c r="EOY67" s="16"/>
      <c r="EOZ67" s="16"/>
      <c r="EPA67" s="16"/>
      <c r="EPB67" s="16"/>
      <c r="EPC67" s="16"/>
      <c r="EPD67" s="16"/>
      <c r="EPE67" s="16"/>
      <c r="EPF67" s="16"/>
      <c r="EPG67" s="16"/>
      <c r="EPH67" s="16"/>
      <c r="EPI67" s="16"/>
      <c r="EPJ67" s="16"/>
      <c r="EPK67" s="16"/>
      <c r="EPL67" s="16"/>
      <c r="EPM67" s="16"/>
      <c r="EPN67" s="16"/>
      <c r="EPO67" s="16"/>
      <c r="EPP67" s="16"/>
      <c r="EPQ67" s="16"/>
      <c r="EPR67" s="16"/>
      <c r="EPS67" s="16"/>
      <c r="EPT67" s="16"/>
      <c r="EPU67" s="16"/>
      <c r="EPV67" s="16"/>
      <c r="EPW67" s="16"/>
      <c r="EPX67" s="16"/>
      <c r="EPY67" s="16"/>
      <c r="EPZ67" s="16"/>
      <c r="EQA67" s="16"/>
      <c r="EQB67" s="16"/>
      <c r="EQC67" s="16"/>
      <c r="EQD67" s="16"/>
      <c r="EQE67" s="16"/>
      <c r="EQF67" s="16"/>
      <c r="EQG67" s="16"/>
      <c r="EQH67" s="16"/>
      <c r="EQI67" s="16"/>
      <c r="EQJ67" s="16"/>
      <c r="EQK67" s="16"/>
      <c r="EQL67" s="16"/>
      <c r="EQM67" s="16"/>
      <c r="EQN67" s="16"/>
      <c r="EQO67" s="16"/>
      <c r="EQP67" s="16"/>
      <c r="EQQ67" s="16"/>
      <c r="EQR67" s="16"/>
      <c r="EQS67" s="16"/>
      <c r="EQT67" s="16"/>
      <c r="EQU67" s="16"/>
      <c r="EQV67" s="16"/>
      <c r="EQW67" s="16"/>
      <c r="EQX67" s="16"/>
      <c r="EQY67" s="16"/>
      <c r="EQZ67" s="16"/>
      <c r="ERA67" s="16"/>
      <c r="ERB67" s="16"/>
      <c r="ERC67" s="16"/>
      <c r="ERD67" s="16"/>
      <c r="ERE67" s="16"/>
      <c r="ERF67" s="16"/>
      <c r="ERG67" s="16"/>
      <c r="ERH67" s="16"/>
      <c r="ERI67" s="16"/>
      <c r="ERJ67" s="16"/>
      <c r="ERK67" s="16"/>
      <c r="ERL67" s="16"/>
      <c r="ERM67" s="16"/>
      <c r="ERN67" s="16"/>
      <c r="ERO67" s="16"/>
      <c r="ERP67" s="16"/>
      <c r="ERQ67" s="16"/>
      <c r="ERR67" s="16"/>
      <c r="ERS67" s="16"/>
      <c r="ERT67" s="16"/>
      <c r="ERU67" s="16"/>
      <c r="ERV67" s="16"/>
      <c r="ERW67" s="16"/>
      <c r="ERX67" s="16"/>
      <c r="ERY67" s="16"/>
      <c r="ERZ67" s="16"/>
      <c r="ESA67" s="16"/>
      <c r="ESB67" s="16"/>
      <c r="ESC67" s="16"/>
      <c r="ESD67" s="16"/>
      <c r="ESE67" s="16"/>
      <c r="ESF67" s="16"/>
      <c r="ESG67" s="16"/>
      <c r="ESH67" s="16"/>
      <c r="ESI67" s="16"/>
      <c r="ESJ67" s="16"/>
      <c r="ESK67" s="16"/>
      <c r="ESL67" s="16"/>
      <c r="ESM67" s="16"/>
      <c r="ESN67" s="16"/>
      <c r="ESO67" s="16"/>
      <c r="ESP67" s="16"/>
      <c r="ESQ67" s="16"/>
      <c r="ESR67" s="16"/>
      <c r="ESS67" s="16"/>
      <c r="EST67" s="16"/>
      <c r="ESU67" s="16"/>
      <c r="ESV67" s="16"/>
      <c r="ESW67" s="16"/>
      <c r="ESX67" s="16"/>
      <c r="ESY67" s="16"/>
      <c r="ESZ67" s="16"/>
      <c r="ETA67" s="16"/>
      <c r="ETB67" s="16"/>
      <c r="ETC67" s="16"/>
      <c r="ETD67" s="16"/>
      <c r="ETE67" s="16"/>
      <c r="ETF67" s="16"/>
      <c r="ETG67" s="16"/>
      <c r="ETH67" s="16"/>
      <c r="ETI67" s="16"/>
      <c r="ETJ67" s="16"/>
      <c r="ETK67" s="16"/>
      <c r="ETL67" s="16"/>
      <c r="ETM67" s="16"/>
      <c r="ETN67" s="16"/>
      <c r="ETO67" s="16"/>
      <c r="ETP67" s="16"/>
      <c r="ETQ67" s="16"/>
      <c r="ETR67" s="16"/>
      <c r="ETS67" s="16"/>
      <c r="ETT67" s="16"/>
      <c r="ETU67" s="16"/>
      <c r="ETV67" s="16"/>
      <c r="ETW67" s="16"/>
      <c r="ETX67" s="16"/>
      <c r="ETY67" s="16"/>
      <c r="ETZ67" s="16"/>
      <c r="EUA67" s="16"/>
      <c r="EUB67" s="16"/>
      <c r="EUC67" s="16"/>
      <c r="EUD67" s="16"/>
      <c r="EUE67" s="16"/>
      <c r="EUF67" s="16"/>
      <c r="EUG67" s="16"/>
      <c r="EUH67" s="16"/>
      <c r="EUI67" s="16"/>
      <c r="EUJ67" s="16"/>
      <c r="EUK67" s="16"/>
      <c r="EUL67" s="16"/>
      <c r="EUM67" s="16"/>
      <c r="EUN67" s="16"/>
      <c r="EUO67" s="16"/>
      <c r="EUP67" s="16"/>
      <c r="EUQ67" s="16"/>
      <c r="EUR67" s="16"/>
      <c r="EUS67" s="16"/>
      <c r="EUT67" s="16"/>
      <c r="EUU67" s="16"/>
      <c r="EUV67" s="16"/>
      <c r="EUW67" s="16"/>
      <c r="EUX67" s="16"/>
      <c r="EUY67" s="16"/>
      <c r="EUZ67" s="16"/>
      <c r="EVA67" s="16"/>
      <c r="EVB67" s="16"/>
      <c r="EVC67" s="16"/>
      <c r="EVD67" s="16"/>
      <c r="EVE67" s="16"/>
      <c r="EVF67" s="16"/>
      <c r="EVG67" s="16"/>
      <c r="EVH67" s="16"/>
      <c r="EVI67" s="16"/>
      <c r="EVJ67" s="16"/>
      <c r="EVK67" s="16"/>
      <c r="EVL67" s="16"/>
      <c r="EVM67" s="16"/>
      <c r="EVN67" s="16"/>
      <c r="EVO67" s="16"/>
      <c r="EVP67" s="16"/>
      <c r="EVQ67" s="16"/>
      <c r="EVR67" s="16"/>
      <c r="EVS67" s="16"/>
      <c r="EVT67" s="16"/>
      <c r="EVU67" s="16"/>
      <c r="EVV67" s="16"/>
      <c r="EVW67" s="16"/>
      <c r="EVX67" s="16"/>
      <c r="EVY67" s="16"/>
      <c r="EVZ67" s="16"/>
      <c r="EWA67" s="16"/>
      <c r="EWB67" s="16"/>
      <c r="EWC67" s="16"/>
      <c r="EWD67" s="16"/>
      <c r="EWE67" s="16"/>
      <c r="EWF67" s="16"/>
      <c r="EWG67" s="16"/>
      <c r="EWH67" s="16"/>
      <c r="EWI67" s="16"/>
      <c r="EWJ67" s="16"/>
      <c r="EWK67" s="16"/>
      <c r="EWL67" s="16"/>
      <c r="EWM67" s="16"/>
      <c r="EWN67" s="16"/>
      <c r="EWO67" s="16"/>
      <c r="EWP67" s="16"/>
      <c r="EWQ67" s="16"/>
      <c r="EWR67" s="16"/>
      <c r="EWS67" s="16"/>
      <c r="EWT67" s="16"/>
      <c r="EWU67" s="16"/>
      <c r="EWV67" s="16"/>
      <c r="EWW67" s="16"/>
      <c r="EWX67" s="16"/>
      <c r="EWY67" s="16"/>
      <c r="EWZ67" s="16"/>
      <c r="EXA67" s="16"/>
      <c r="EXB67" s="16"/>
      <c r="EXC67" s="16"/>
      <c r="EXD67" s="16"/>
      <c r="EXE67" s="16"/>
      <c r="EXF67" s="16"/>
      <c r="EXG67" s="16"/>
      <c r="EXH67" s="16"/>
      <c r="EXI67" s="16"/>
      <c r="EXJ67" s="16"/>
      <c r="EXK67" s="16"/>
      <c r="EXL67" s="16"/>
      <c r="EXM67" s="16"/>
      <c r="EXN67" s="16"/>
      <c r="EXO67" s="16"/>
      <c r="EXP67" s="16"/>
      <c r="EXQ67" s="16"/>
      <c r="EXR67" s="16"/>
      <c r="EXS67" s="16"/>
      <c r="EXT67" s="16"/>
      <c r="EXU67" s="16"/>
      <c r="EXV67" s="16"/>
      <c r="EXW67" s="16"/>
      <c r="EXX67" s="16"/>
      <c r="EXY67" s="16"/>
      <c r="EXZ67" s="16"/>
      <c r="EYA67" s="16"/>
      <c r="EYB67" s="16"/>
      <c r="EYC67" s="16"/>
      <c r="EYD67" s="16"/>
      <c r="EYE67" s="16"/>
      <c r="EYF67" s="16"/>
      <c r="EYG67" s="16"/>
      <c r="EYH67" s="16"/>
      <c r="EYI67" s="16"/>
      <c r="EYJ67" s="16"/>
      <c r="EYK67" s="16"/>
      <c r="EYL67" s="16"/>
      <c r="EYM67" s="16"/>
      <c r="EYN67" s="16"/>
      <c r="EYO67" s="16"/>
      <c r="EYP67" s="16"/>
      <c r="EYQ67" s="16"/>
      <c r="EYR67" s="16"/>
      <c r="EYS67" s="16"/>
      <c r="EYT67" s="16"/>
      <c r="EYU67" s="16"/>
      <c r="EYV67" s="16"/>
      <c r="EYW67" s="16"/>
      <c r="EYX67" s="16"/>
      <c r="EYY67" s="16"/>
      <c r="EYZ67" s="16"/>
      <c r="EZA67" s="16"/>
      <c r="EZB67" s="16"/>
      <c r="EZC67" s="16"/>
      <c r="EZD67" s="16"/>
      <c r="EZE67" s="16"/>
      <c r="EZF67" s="16"/>
      <c r="EZG67" s="16"/>
      <c r="EZH67" s="16"/>
      <c r="EZI67" s="16"/>
      <c r="EZJ67" s="16"/>
      <c r="EZK67" s="16"/>
      <c r="EZL67" s="16"/>
      <c r="EZM67" s="16"/>
      <c r="EZN67" s="16"/>
      <c r="EZO67" s="16"/>
      <c r="EZP67" s="16"/>
      <c r="EZQ67" s="16"/>
      <c r="EZR67" s="16"/>
      <c r="EZS67" s="16"/>
      <c r="EZT67" s="16"/>
      <c r="EZU67" s="16"/>
      <c r="EZV67" s="16"/>
      <c r="EZW67" s="16"/>
      <c r="EZX67" s="16"/>
      <c r="EZY67" s="16"/>
      <c r="EZZ67" s="16"/>
      <c r="FAA67" s="16"/>
      <c r="FAB67" s="16"/>
      <c r="FAC67" s="16"/>
      <c r="FAD67" s="16"/>
      <c r="FAE67" s="16"/>
      <c r="FAF67" s="16"/>
      <c r="FAG67" s="16"/>
      <c r="FAH67" s="16"/>
      <c r="FAI67" s="16"/>
      <c r="FAJ67" s="16"/>
      <c r="FAK67" s="16"/>
      <c r="FAL67" s="16"/>
      <c r="FAM67" s="16"/>
      <c r="FAN67" s="16"/>
      <c r="FAO67" s="16"/>
      <c r="FAP67" s="16"/>
      <c r="FAQ67" s="16"/>
      <c r="FAR67" s="16"/>
      <c r="FAS67" s="16"/>
      <c r="FAT67" s="16"/>
      <c r="FAU67" s="16"/>
      <c r="FAV67" s="16"/>
      <c r="FAW67" s="16"/>
      <c r="FAX67" s="16"/>
      <c r="FAY67" s="16"/>
      <c r="FAZ67" s="16"/>
      <c r="FBA67" s="16"/>
      <c r="FBB67" s="16"/>
      <c r="FBC67" s="16"/>
      <c r="FBD67" s="16"/>
      <c r="FBE67" s="16"/>
      <c r="FBF67" s="16"/>
      <c r="FBG67" s="16"/>
      <c r="FBH67" s="16"/>
      <c r="FBI67" s="16"/>
      <c r="FBJ67" s="16"/>
      <c r="FBK67" s="16"/>
      <c r="FBL67" s="16"/>
      <c r="FBM67" s="16"/>
      <c r="FBN67" s="16"/>
      <c r="FBO67" s="16"/>
      <c r="FBP67" s="16"/>
      <c r="FBQ67" s="16"/>
      <c r="FBR67" s="16"/>
      <c r="FBS67" s="16"/>
      <c r="FBT67" s="16"/>
      <c r="FBU67" s="16"/>
      <c r="FBV67" s="16"/>
      <c r="FBW67" s="16"/>
      <c r="FBX67" s="16"/>
      <c r="FBY67" s="16"/>
      <c r="FBZ67" s="16"/>
      <c r="FCA67" s="16"/>
      <c r="FCB67" s="16"/>
      <c r="FCC67" s="16"/>
      <c r="FCD67" s="16"/>
      <c r="FCE67" s="16"/>
      <c r="FCF67" s="16"/>
      <c r="FCG67" s="16"/>
      <c r="FCH67" s="16"/>
      <c r="FCI67" s="16"/>
      <c r="FCJ67" s="16"/>
      <c r="FCK67" s="16"/>
      <c r="FCL67" s="16"/>
      <c r="FCM67" s="16"/>
      <c r="FCN67" s="16"/>
      <c r="FCO67" s="16"/>
      <c r="FCP67" s="16"/>
      <c r="FCQ67" s="16"/>
      <c r="FCR67" s="16"/>
      <c r="FCS67" s="16"/>
      <c r="FCT67" s="16"/>
      <c r="FCU67" s="16"/>
      <c r="FCV67" s="16"/>
      <c r="FCW67" s="16"/>
      <c r="FCX67" s="16"/>
      <c r="FCY67" s="16"/>
      <c r="FCZ67" s="16"/>
      <c r="FDA67" s="16"/>
      <c r="FDB67" s="16"/>
      <c r="FDC67" s="16"/>
      <c r="FDD67" s="16"/>
      <c r="FDE67" s="16"/>
      <c r="FDF67" s="16"/>
      <c r="FDG67" s="16"/>
      <c r="FDH67" s="16"/>
      <c r="FDI67" s="16"/>
      <c r="FDJ67" s="16"/>
      <c r="FDK67" s="16"/>
      <c r="FDL67" s="16"/>
      <c r="FDM67" s="16"/>
      <c r="FDN67" s="16"/>
      <c r="FDO67" s="16"/>
      <c r="FDP67" s="16"/>
      <c r="FDQ67" s="16"/>
      <c r="FDR67" s="16"/>
      <c r="FDS67" s="16"/>
      <c r="FDT67" s="16"/>
      <c r="FDU67" s="16"/>
      <c r="FDV67" s="16"/>
      <c r="FDW67" s="16"/>
      <c r="FDX67" s="16"/>
      <c r="FDY67" s="16"/>
      <c r="FDZ67" s="16"/>
      <c r="FEA67" s="16"/>
      <c r="FEB67" s="16"/>
      <c r="FEC67" s="16"/>
      <c r="FED67" s="16"/>
      <c r="FEE67" s="16"/>
      <c r="FEF67" s="16"/>
      <c r="FEG67" s="16"/>
      <c r="FEH67" s="16"/>
      <c r="FEI67" s="16"/>
      <c r="FEJ67" s="16"/>
      <c r="FEK67" s="16"/>
      <c r="FEL67" s="16"/>
      <c r="FEM67" s="16"/>
      <c r="FEN67" s="16"/>
      <c r="FEO67" s="16"/>
      <c r="FEP67" s="16"/>
      <c r="FEQ67" s="16"/>
      <c r="FER67" s="16"/>
      <c r="FES67" s="16"/>
      <c r="FET67" s="16"/>
      <c r="FEU67" s="16"/>
      <c r="FEV67" s="16"/>
      <c r="FEW67" s="16"/>
      <c r="FEX67" s="16"/>
      <c r="FEY67" s="16"/>
      <c r="FEZ67" s="16"/>
      <c r="FFA67" s="16"/>
      <c r="FFB67" s="16"/>
      <c r="FFC67" s="16"/>
      <c r="FFD67" s="16"/>
      <c r="FFE67" s="16"/>
      <c r="FFF67" s="16"/>
      <c r="FFG67" s="16"/>
      <c r="FFH67" s="16"/>
      <c r="FFI67" s="16"/>
      <c r="FFJ67" s="16"/>
      <c r="FFK67" s="16"/>
      <c r="FFL67" s="16"/>
      <c r="FFM67" s="16"/>
      <c r="FFN67" s="16"/>
      <c r="FFO67" s="16"/>
      <c r="FFP67" s="16"/>
      <c r="FFQ67" s="16"/>
      <c r="FFR67" s="16"/>
      <c r="FFS67" s="16"/>
      <c r="FFT67" s="16"/>
      <c r="FFU67" s="16"/>
      <c r="FFV67" s="16"/>
      <c r="FFW67" s="16"/>
      <c r="FFX67" s="16"/>
      <c r="FFY67" s="16"/>
      <c r="FFZ67" s="16"/>
      <c r="FGA67" s="16"/>
      <c r="FGB67" s="16"/>
      <c r="FGC67" s="16"/>
      <c r="FGD67" s="16"/>
      <c r="FGE67" s="16"/>
      <c r="FGF67" s="16"/>
      <c r="FGG67" s="16"/>
      <c r="FGH67" s="16"/>
      <c r="FGI67" s="16"/>
      <c r="FGJ67" s="16"/>
      <c r="FGK67" s="16"/>
      <c r="FGL67" s="16"/>
      <c r="FGM67" s="16"/>
      <c r="FGN67" s="16"/>
      <c r="FGO67" s="16"/>
      <c r="FGP67" s="16"/>
      <c r="FGQ67" s="16"/>
      <c r="FGR67" s="16"/>
      <c r="FGS67" s="16"/>
      <c r="FGT67" s="16"/>
      <c r="FGU67" s="16"/>
      <c r="FGV67" s="16"/>
      <c r="FGW67" s="16"/>
      <c r="FGX67" s="16"/>
      <c r="FGY67" s="16"/>
      <c r="FGZ67" s="16"/>
      <c r="FHA67" s="16"/>
      <c r="FHB67" s="16"/>
      <c r="FHC67" s="16"/>
      <c r="FHD67" s="16"/>
      <c r="FHE67" s="16"/>
      <c r="FHF67" s="16"/>
      <c r="FHG67" s="16"/>
      <c r="FHH67" s="16"/>
      <c r="FHI67" s="16"/>
      <c r="FHJ67" s="16"/>
      <c r="FHK67" s="16"/>
      <c r="FHL67" s="16"/>
      <c r="FHM67" s="16"/>
      <c r="FHN67" s="16"/>
      <c r="FHO67" s="16"/>
      <c r="FHP67" s="16"/>
      <c r="FHQ67" s="16"/>
      <c r="FHR67" s="16"/>
      <c r="FHS67" s="16"/>
      <c r="FHT67" s="16"/>
      <c r="FHU67" s="16"/>
      <c r="FHV67" s="16"/>
      <c r="FHW67" s="16"/>
      <c r="FHX67" s="16"/>
      <c r="FHY67" s="16"/>
      <c r="FHZ67" s="16"/>
      <c r="FIA67" s="16"/>
      <c r="FIB67" s="16"/>
      <c r="FIC67" s="16"/>
      <c r="FID67" s="16"/>
      <c r="FIE67" s="16"/>
      <c r="FIF67" s="16"/>
      <c r="FIG67" s="16"/>
      <c r="FIH67" s="16"/>
      <c r="FII67" s="16"/>
      <c r="FIJ67" s="16"/>
      <c r="FIK67" s="16"/>
      <c r="FIL67" s="16"/>
      <c r="FIM67" s="16"/>
      <c r="FIN67" s="16"/>
      <c r="FIO67" s="16"/>
      <c r="FIP67" s="16"/>
      <c r="FIQ67" s="16"/>
      <c r="FIR67" s="16"/>
      <c r="FIS67" s="16"/>
      <c r="FIT67" s="16"/>
      <c r="FIU67" s="16"/>
      <c r="FIV67" s="16"/>
      <c r="FIW67" s="16"/>
      <c r="FIX67" s="16"/>
      <c r="FIY67" s="16"/>
      <c r="FIZ67" s="16"/>
      <c r="FJA67" s="16"/>
      <c r="FJB67" s="16"/>
      <c r="FJC67" s="16"/>
      <c r="FJD67" s="16"/>
      <c r="FJE67" s="16"/>
      <c r="FJF67" s="16"/>
      <c r="FJG67" s="16"/>
      <c r="FJH67" s="16"/>
      <c r="FJI67" s="16"/>
      <c r="FJJ67" s="16"/>
      <c r="FJK67" s="16"/>
      <c r="FJL67" s="16"/>
      <c r="FJM67" s="16"/>
      <c r="FJN67" s="16"/>
      <c r="FJO67" s="16"/>
      <c r="FJP67" s="16"/>
      <c r="FJQ67" s="16"/>
      <c r="FJR67" s="16"/>
      <c r="FJS67" s="16"/>
      <c r="FJT67" s="16"/>
      <c r="FJU67" s="16"/>
      <c r="FJV67" s="16"/>
      <c r="FJW67" s="16"/>
      <c r="FJX67" s="16"/>
      <c r="FJY67" s="16"/>
      <c r="FJZ67" s="16"/>
      <c r="FKA67" s="16"/>
      <c r="FKB67" s="16"/>
      <c r="FKC67" s="16"/>
      <c r="FKD67" s="16"/>
      <c r="FKE67" s="16"/>
      <c r="FKF67" s="16"/>
      <c r="FKG67" s="16"/>
      <c r="FKH67" s="16"/>
      <c r="FKI67" s="16"/>
      <c r="FKJ67" s="16"/>
      <c r="FKK67" s="16"/>
      <c r="FKL67" s="16"/>
      <c r="FKM67" s="16"/>
      <c r="FKN67" s="16"/>
      <c r="FKO67" s="16"/>
      <c r="FKP67" s="16"/>
      <c r="FKQ67" s="16"/>
      <c r="FKR67" s="16"/>
      <c r="FKS67" s="16"/>
      <c r="FKT67" s="16"/>
      <c r="FKU67" s="16"/>
      <c r="FKV67" s="16"/>
      <c r="FKW67" s="16"/>
      <c r="FKX67" s="16"/>
      <c r="FKY67" s="16"/>
      <c r="FKZ67" s="16"/>
      <c r="FLA67" s="16"/>
      <c r="FLB67" s="16"/>
      <c r="FLC67" s="16"/>
      <c r="FLD67" s="16"/>
      <c r="FLE67" s="16"/>
      <c r="FLF67" s="16"/>
      <c r="FLG67" s="16"/>
      <c r="FLH67" s="16"/>
      <c r="FLI67" s="16"/>
      <c r="FLJ67" s="16"/>
      <c r="FLK67" s="16"/>
      <c r="FLL67" s="16"/>
      <c r="FLM67" s="16"/>
      <c r="FLN67" s="16"/>
      <c r="FLO67" s="16"/>
      <c r="FLP67" s="16"/>
      <c r="FLQ67" s="16"/>
      <c r="FLR67" s="16"/>
      <c r="FLS67" s="16"/>
      <c r="FLT67" s="16"/>
      <c r="FLU67" s="16"/>
      <c r="FLV67" s="16"/>
      <c r="FLW67" s="16"/>
      <c r="FLX67" s="16"/>
      <c r="FLY67" s="16"/>
      <c r="FLZ67" s="16"/>
      <c r="FMA67" s="16"/>
      <c r="FMB67" s="16"/>
      <c r="FMC67" s="16"/>
      <c r="FMD67" s="16"/>
      <c r="FME67" s="16"/>
      <c r="FMF67" s="16"/>
      <c r="FMG67" s="16"/>
      <c r="FMH67" s="16"/>
      <c r="FMI67" s="16"/>
      <c r="FMJ67" s="16"/>
      <c r="FMK67" s="16"/>
      <c r="FML67" s="16"/>
      <c r="FMM67" s="16"/>
      <c r="FMN67" s="16"/>
      <c r="FMO67" s="16"/>
      <c r="FMP67" s="16"/>
      <c r="FMQ67" s="16"/>
      <c r="FMR67" s="16"/>
      <c r="FMS67" s="16"/>
      <c r="FMT67" s="16"/>
      <c r="FMU67" s="16"/>
      <c r="FMV67" s="16"/>
      <c r="FMW67" s="16"/>
      <c r="FMX67" s="16"/>
      <c r="FMY67" s="16"/>
      <c r="FMZ67" s="16"/>
      <c r="FNA67" s="16"/>
      <c r="FNB67" s="16"/>
      <c r="FNC67" s="16"/>
      <c r="FND67" s="16"/>
      <c r="FNE67" s="16"/>
      <c r="FNF67" s="16"/>
      <c r="FNG67" s="16"/>
      <c r="FNH67" s="16"/>
      <c r="FNI67" s="16"/>
      <c r="FNJ67" s="16"/>
      <c r="FNK67" s="16"/>
      <c r="FNL67" s="16"/>
      <c r="FNM67" s="16"/>
      <c r="FNN67" s="16"/>
      <c r="FNO67" s="16"/>
      <c r="FNP67" s="16"/>
      <c r="FNQ67" s="16"/>
      <c r="FNR67" s="16"/>
      <c r="FNS67" s="16"/>
      <c r="FNT67" s="16"/>
      <c r="FNU67" s="16"/>
      <c r="FNV67" s="16"/>
      <c r="FNW67" s="16"/>
      <c r="FNX67" s="16"/>
      <c r="FNY67" s="16"/>
      <c r="FNZ67" s="16"/>
      <c r="FOA67" s="16"/>
      <c r="FOB67" s="16"/>
      <c r="FOC67" s="16"/>
      <c r="FOD67" s="16"/>
      <c r="FOE67" s="16"/>
      <c r="FOF67" s="16"/>
      <c r="FOG67" s="16"/>
      <c r="FOH67" s="16"/>
      <c r="FOI67" s="16"/>
      <c r="FOJ67" s="16"/>
      <c r="FOK67" s="16"/>
      <c r="FOL67" s="16"/>
      <c r="FOM67" s="16"/>
      <c r="FON67" s="16"/>
      <c r="FOO67" s="16"/>
      <c r="FOP67" s="16"/>
      <c r="FOQ67" s="16"/>
      <c r="FOR67" s="16"/>
      <c r="FOS67" s="16"/>
      <c r="FOT67" s="16"/>
      <c r="FOU67" s="16"/>
      <c r="FOV67" s="16"/>
      <c r="FOW67" s="16"/>
      <c r="FOX67" s="16"/>
      <c r="FOY67" s="16"/>
      <c r="FOZ67" s="16"/>
      <c r="FPA67" s="16"/>
      <c r="FPB67" s="16"/>
      <c r="FPC67" s="16"/>
      <c r="FPD67" s="16"/>
      <c r="FPE67" s="16"/>
      <c r="FPF67" s="16"/>
      <c r="FPG67" s="16"/>
      <c r="FPH67" s="16"/>
      <c r="FPI67" s="16"/>
      <c r="FPJ67" s="16"/>
      <c r="FPK67" s="16"/>
      <c r="FPL67" s="16"/>
      <c r="FPM67" s="16"/>
      <c r="FPN67" s="16"/>
      <c r="FPO67" s="16"/>
      <c r="FPP67" s="16"/>
      <c r="FPQ67" s="16"/>
      <c r="FPR67" s="16"/>
      <c r="FPS67" s="16"/>
      <c r="FPT67" s="16"/>
      <c r="FPU67" s="16"/>
      <c r="FPV67" s="16"/>
      <c r="FPW67" s="16"/>
      <c r="FPX67" s="16"/>
      <c r="FPY67" s="16"/>
      <c r="FPZ67" s="16"/>
      <c r="FQA67" s="16"/>
      <c r="FQB67" s="16"/>
      <c r="FQC67" s="16"/>
      <c r="FQD67" s="16"/>
      <c r="FQE67" s="16"/>
      <c r="FQF67" s="16"/>
      <c r="FQG67" s="16"/>
      <c r="FQH67" s="16"/>
      <c r="FQI67" s="16"/>
      <c r="FQJ67" s="16"/>
      <c r="FQK67" s="16"/>
      <c r="FQL67" s="16"/>
      <c r="FQM67" s="16"/>
      <c r="FQN67" s="16"/>
      <c r="FQO67" s="16"/>
      <c r="FQP67" s="16"/>
      <c r="FQQ67" s="16"/>
      <c r="FQR67" s="16"/>
      <c r="FQS67" s="16"/>
      <c r="FQT67" s="16"/>
      <c r="FQU67" s="16"/>
      <c r="FQV67" s="16"/>
      <c r="FQW67" s="16"/>
      <c r="FQX67" s="16"/>
      <c r="FQY67" s="16"/>
      <c r="FQZ67" s="16"/>
      <c r="FRA67" s="16"/>
      <c r="FRB67" s="16"/>
      <c r="FRC67" s="16"/>
      <c r="FRD67" s="16"/>
      <c r="FRE67" s="16"/>
      <c r="FRF67" s="16"/>
      <c r="FRG67" s="16"/>
      <c r="FRH67" s="16"/>
      <c r="FRI67" s="16"/>
      <c r="FRJ67" s="16"/>
      <c r="FRK67" s="16"/>
      <c r="FRL67" s="16"/>
      <c r="FRM67" s="16"/>
      <c r="FRN67" s="16"/>
      <c r="FRO67" s="16"/>
      <c r="FRP67" s="16"/>
      <c r="FRQ67" s="16"/>
      <c r="FRR67" s="16"/>
      <c r="FRS67" s="16"/>
      <c r="FRT67" s="16"/>
      <c r="FRU67" s="16"/>
      <c r="FRV67" s="16"/>
      <c r="FRW67" s="16"/>
      <c r="FRX67" s="16"/>
      <c r="FRY67" s="16"/>
      <c r="FRZ67" s="16"/>
      <c r="FSA67" s="16"/>
      <c r="FSB67" s="16"/>
      <c r="FSC67" s="16"/>
      <c r="FSD67" s="16"/>
      <c r="FSE67" s="16"/>
      <c r="FSF67" s="16"/>
      <c r="FSG67" s="16"/>
      <c r="FSH67" s="16"/>
      <c r="FSI67" s="16"/>
      <c r="FSJ67" s="16"/>
      <c r="FSK67" s="16"/>
      <c r="FSL67" s="16"/>
      <c r="FSM67" s="16"/>
      <c r="FSN67" s="16"/>
      <c r="FSO67" s="16"/>
      <c r="FSP67" s="16"/>
      <c r="FSQ67" s="16"/>
      <c r="FSR67" s="16"/>
      <c r="FSS67" s="16"/>
      <c r="FST67" s="16"/>
      <c r="FSU67" s="16"/>
      <c r="FSV67" s="16"/>
      <c r="FSW67" s="16"/>
      <c r="FSX67" s="16"/>
      <c r="FSY67" s="16"/>
      <c r="FSZ67" s="16"/>
      <c r="FTA67" s="16"/>
      <c r="FTB67" s="16"/>
      <c r="FTC67" s="16"/>
      <c r="FTD67" s="16"/>
      <c r="FTE67" s="16"/>
      <c r="FTF67" s="16"/>
      <c r="FTG67" s="16"/>
      <c r="FTH67" s="16"/>
      <c r="FTI67" s="16"/>
      <c r="FTJ67" s="16"/>
      <c r="FTK67" s="16"/>
      <c r="FTL67" s="16"/>
      <c r="FTM67" s="16"/>
      <c r="FTN67" s="16"/>
      <c r="FTO67" s="16"/>
      <c r="FTP67" s="16"/>
      <c r="FTQ67" s="16"/>
      <c r="FTR67" s="16"/>
      <c r="FTS67" s="16"/>
      <c r="FTT67" s="16"/>
      <c r="FTU67" s="16"/>
      <c r="FTV67" s="16"/>
      <c r="FTW67" s="16"/>
      <c r="FTX67" s="16"/>
      <c r="FTY67" s="16"/>
      <c r="FTZ67" s="16"/>
      <c r="FUA67" s="16"/>
      <c r="FUB67" s="16"/>
      <c r="FUC67" s="16"/>
      <c r="FUD67" s="16"/>
      <c r="FUE67" s="16"/>
      <c r="FUF67" s="16"/>
      <c r="FUG67" s="16"/>
      <c r="FUH67" s="16"/>
      <c r="FUI67" s="16"/>
      <c r="FUJ67" s="16"/>
      <c r="FUK67" s="16"/>
      <c r="FUL67" s="16"/>
      <c r="FUM67" s="16"/>
      <c r="FUN67" s="16"/>
      <c r="FUO67" s="16"/>
      <c r="FUP67" s="16"/>
      <c r="FUQ67" s="16"/>
      <c r="FUR67" s="16"/>
      <c r="FUS67" s="16"/>
      <c r="FUT67" s="16"/>
      <c r="FUU67" s="16"/>
      <c r="FUV67" s="16"/>
      <c r="FUW67" s="16"/>
      <c r="FUX67" s="16"/>
      <c r="FUY67" s="16"/>
      <c r="FUZ67" s="16"/>
      <c r="FVA67" s="16"/>
      <c r="FVB67" s="16"/>
      <c r="FVC67" s="16"/>
      <c r="FVD67" s="16"/>
      <c r="FVE67" s="16"/>
      <c r="FVF67" s="16"/>
      <c r="FVG67" s="16"/>
      <c r="FVH67" s="16"/>
      <c r="FVI67" s="16"/>
      <c r="FVJ67" s="16"/>
      <c r="FVK67" s="16"/>
      <c r="FVL67" s="16"/>
      <c r="FVM67" s="16"/>
      <c r="FVN67" s="16"/>
      <c r="FVO67" s="16"/>
      <c r="FVP67" s="16"/>
      <c r="FVQ67" s="16"/>
      <c r="FVR67" s="16"/>
      <c r="FVS67" s="16"/>
      <c r="FVT67" s="16"/>
      <c r="FVU67" s="16"/>
      <c r="FVV67" s="16"/>
      <c r="FVW67" s="16"/>
      <c r="FVX67" s="16"/>
      <c r="FVY67" s="16"/>
      <c r="FVZ67" s="16"/>
      <c r="FWA67" s="16"/>
      <c r="FWB67" s="16"/>
      <c r="FWC67" s="16"/>
      <c r="FWD67" s="16"/>
      <c r="FWE67" s="16"/>
      <c r="FWF67" s="16"/>
      <c r="FWG67" s="16"/>
      <c r="FWH67" s="16"/>
      <c r="FWI67" s="16"/>
      <c r="FWJ67" s="16"/>
      <c r="FWK67" s="16"/>
      <c r="FWL67" s="16"/>
      <c r="FWM67" s="16"/>
      <c r="FWN67" s="16"/>
      <c r="FWO67" s="16"/>
      <c r="FWP67" s="16"/>
      <c r="FWQ67" s="16"/>
      <c r="FWR67" s="16"/>
      <c r="FWS67" s="16"/>
      <c r="FWT67" s="16"/>
      <c r="FWU67" s="16"/>
      <c r="FWV67" s="16"/>
      <c r="FWW67" s="16"/>
      <c r="FWX67" s="16"/>
      <c r="FWY67" s="16"/>
      <c r="FWZ67" s="16"/>
      <c r="FXA67" s="16"/>
      <c r="FXB67" s="16"/>
      <c r="FXC67" s="16"/>
      <c r="FXD67" s="16"/>
      <c r="FXE67" s="16"/>
      <c r="FXF67" s="16"/>
      <c r="FXG67" s="16"/>
      <c r="FXH67" s="16"/>
      <c r="FXI67" s="16"/>
      <c r="FXJ67" s="16"/>
      <c r="FXK67" s="16"/>
      <c r="FXL67" s="16"/>
      <c r="FXM67" s="16"/>
      <c r="FXN67" s="16"/>
      <c r="FXO67" s="16"/>
      <c r="FXP67" s="16"/>
      <c r="FXQ67" s="16"/>
      <c r="FXR67" s="16"/>
      <c r="FXS67" s="16"/>
      <c r="FXT67" s="16"/>
      <c r="FXU67" s="16"/>
      <c r="FXV67" s="16"/>
      <c r="FXW67" s="16"/>
      <c r="FXX67" s="16"/>
      <c r="FXY67" s="16"/>
      <c r="FXZ67" s="16"/>
      <c r="FYA67" s="16"/>
      <c r="FYB67" s="16"/>
      <c r="FYC67" s="16"/>
      <c r="FYD67" s="16"/>
      <c r="FYE67" s="16"/>
      <c r="FYF67" s="16"/>
      <c r="FYG67" s="16"/>
      <c r="FYH67" s="16"/>
      <c r="FYI67" s="16"/>
      <c r="FYJ67" s="16"/>
      <c r="FYK67" s="16"/>
      <c r="FYL67" s="16"/>
      <c r="FYM67" s="16"/>
      <c r="FYN67" s="16"/>
      <c r="FYO67" s="16"/>
      <c r="FYP67" s="16"/>
      <c r="FYQ67" s="16"/>
      <c r="FYR67" s="16"/>
      <c r="FYS67" s="16"/>
      <c r="FYT67" s="16"/>
      <c r="FYU67" s="16"/>
      <c r="FYV67" s="16"/>
      <c r="FYW67" s="16"/>
      <c r="FYX67" s="16"/>
      <c r="FYY67" s="16"/>
      <c r="FYZ67" s="16"/>
      <c r="FZA67" s="16"/>
      <c r="FZB67" s="16"/>
      <c r="FZC67" s="16"/>
      <c r="FZD67" s="16"/>
      <c r="FZE67" s="16"/>
      <c r="FZF67" s="16"/>
      <c r="FZG67" s="16"/>
      <c r="FZH67" s="16"/>
      <c r="FZI67" s="16"/>
      <c r="FZJ67" s="16"/>
      <c r="FZK67" s="16"/>
      <c r="FZL67" s="16"/>
      <c r="FZM67" s="16"/>
      <c r="FZN67" s="16"/>
      <c r="FZO67" s="16"/>
      <c r="FZP67" s="16"/>
      <c r="FZQ67" s="16"/>
      <c r="FZR67" s="16"/>
      <c r="FZS67" s="16"/>
      <c r="FZT67" s="16"/>
      <c r="FZU67" s="16"/>
      <c r="FZV67" s="16"/>
      <c r="FZW67" s="16"/>
      <c r="FZX67" s="16"/>
      <c r="FZY67" s="16"/>
      <c r="FZZ67" s="16"/>
      <c r="GAA67" s="16"/>
      <c r="GAB67" s="16"/>
      <c r="GAC67" s="16"/>
      <c r="GAD67" s="16"/>
      <c r="GAE67" s="16"/>
      <c r="GAF67" s="16"/>
      <c r="GAG67" s="16"/>
      <c r="GAH67" s="16"/>
      <c r="GAI67" s="16"/>
      <c r="GAJ67" s="16"/>
      <c r="GAK67" s="16"/>
      <c r="GAL67" s="16"/>
      <c r="GAM67" s="16"/>
      <c r="GAN67" s="16"/>
      <c r="GAO67" s="16"/>
      <c r="GAP67" s="16"/>
      <c r="GAQ67" s="16"/>
      <c r="GAR67" s="16"/>
      <c r="GAS67" s="16"/>
      <c r="GAT67" s="16"/>
      <c r="GAU67" s="16"/>
      <c r="GAV67" s="16"/>
      <c r="GAW67" s="16"/>
      <c r="GAX67" s="16"/>
      <c r="GAY67" s="16"/>
      <c r="GAZ67" s="16"/>
      <c r="GBA67" s="16"/>
      <c r="GBB67" s="16"/>
      <c r="GBC67" s="16"/>
      <c r="GBD67" s="16"/>
      <c r="GBE67" s="16"/>
      <c r="GBF67" s="16"/>
      <c r="GBG67" s="16"/>
      <c r="GBH67" s="16"/>
      <c r="GBI67" s="16"/>
      <c r="GBJ67" s="16"/>
      <c r="GBK67" s="16"/>
      <c r="GBL67" s="16"/>
      <c r="GBM67" s="16"/>
      <c r="GBN67" s="16"/>
      <c r="GBO67" s="16"/>
      <c r="GBP67" s="16"/>
      <c r="GBQ67" s="16"/>
      <c r="GBR67" s="16"/>
      <c r="GBS67" s="16"/>
      <c r="GBT67" s="16"/>
      <c r="GBU67" s="16"/>
      <c r="GBV67" s="16"/>
      <c r="GBW67" s="16"/>
      <c r="GBX67" s="16"/>
      <c r="GBY67" s="16"/>
      <c r="GBZ67" s="16"/>
      <c r="GCA67" s="16"/>
      <c r="GCB67" s="16"/>
      <c r="GCC67" s="16"/>
      <c r="GCD67" s="16"/>
      <c r="GCE67" s="16"/>
      <c r="GCF67" s="16"/>
      <c r="GCG67" s="16"/>
      <c r="GCH67" s="16"/>
      <c r="GCI67" s="16"/>
      <c r="GCJ67" s="16"/>
      <c r="GCK67" s="16"/>
      <c r="GCL67" s="16"/>
      <c r="GCM67" s="16"/>
      <c r="GCN67" s="16"/>
      <c r="GCO67" s="16"/>
      <c r="GCP67" s="16"/>
      <c r="GCQ67" s="16"/>
      <c r="GCR67" s="16"/>
      <c r="GCS67" s="16"/>
      <c r="GCT67" s="16"/>
      <c r="GCU67" s="16"/>
      <c r="GCV67" s="16"/>
      <c r="GCW67" s="16"/>
      <c r="GCX67" s="16"/>
      <c r="GCY67" s="16"/>
      <c r="GCZ67" s="16"/>
      <c r="GDA67" s="16"/>
      <c r="GDB67" s="16"/>
      <c r="GDC67" s="16"/>
      <c r="GDD67" s="16"/>
      <c r="GDE67" s="16"/>
      <c r="GDF67" s="16"/>
      <c r="GDG67" s="16"/>
      <c r="GDH67" s="16"/>
      <c r="GDI67" s="16"/>
      <c r="GDJ67" s="16"/>
      <c r="GDK67" s="16"/>
      <c r="GDL67" s="16"/>
      <c r="GDM67" s="16"/>
      <c r="GDN67" s="16"/>
      <c r="GDO67" s="16"/>
      <c r="GDP67" s="16"/>
      <c r="GDQ67" s="16"/>
      <c r="GDR67" s="16"/>
      <c r="GDS67" s="16"/>
      <c r="GDT67" s="16"/>
      <c r="GDU67" s="16"/>
      <c r="GDV67" s="16"/>
      <c r="GDW67" s="16"/>
      <c r="GDX67" s="16"/>
      <c r="GDY67" s="16"/>
      <c r="GDZ67" s="16"/>
      <c r="GEA67" s="16"/>
      <c r="GEB67" s="16"/>
      <c r="GEC67" s="16"/>
      <c r="GED67" s="16"/>
      <c r="GEE67" s="16"/>
      <c r="GEF67" s="16"/>
      <c r="GEG67" s="16"/>
      <c r="GEH67" s="16"/>
      <c r="GEI67" s="16"/>
      <c r="GEJ67" s="16"/>
      <c r="GEK67" s="16"/>
      <c r="GEL67" s="16"/>
      <c r="GEM67" s="16"/>
      <c r="GEN67" s="16"/>
      <c r="GEO67" s="16"/>
      <c r="GEP67" s="16"/>
      <c r="GEQ67" s="16"/>
      <c r="GER67" s="16"/>
      <c r="GES67" s="16"/>
      <c r="GET67" s="16"/>
      <c r="GEU67" s="16"/>
      <c r="GEV67" s="16"/>
      <c r="GEW67" s="16"/>
      <c r="GEX67" s="16"/>
      <c r="GEY67" s="16"/>
      <c r="GEZ67" s="16"/>
      <c r="GFA67" s="16"/>
      <c r="GFB67" s="16"/>
      <c r="GFC67" s="16"/>
      <c r="GFD67" s="16"/>
      <c r="GFE67" s="16"/>
      <c r="GFF67" s="16"/>
      <c r="GFG67" s="16"/>
      <c r="GFH67" s="16"/>
      <c r="GFI67" s="16"/>
      <c r="GFJ67" s="16"/>
      <c r="GFK67" s="16"/>
      <c r="GFL67" s="16"/>
      <c r="GFM67" s="16"/>
      <c r="GFN67" s="16"/>
      <c r="GFO67" s="16"/>
      <c r="GFP67" s="16"/>
      <c r="GFQ67" s="16"/>
      <c r="GFR67" s="16"/>
      <c r="GFS67" s="16"/>
      <c r="GFT67" s="16"/>
      <c r="GFU67" s="16"/>
      <c r="GFV67" s="16"/>
      <c r="GFW67" s="16"/>
      <c r="GFX67" s="16"/>
      <c r="GFY67" s="16"/>
      <c r="GFZ67" s="16"/>
      <c r="GGA67" s="16"/>
      <c r="GGB67" s="16"/>
      <c r="GGC67" s="16"/>
      <c r="GGD67" s="16"/>
      <c r="GGE67" s="16"/>
      <c r="GGF67" s="16"/>
      <c r="GGG67" s="16"/>
      <c r="GGH67" s="16"/>
      <c r="GGI67" s="16"/>
      <c r="GGJ67" s="16"/>
      <c r="GGK67" s="16"/>
      <c r="GGL67" s="16"/>
      <c r="GGM67" s="16"/>
      <c r="GGN67" s="16"/>
      <c r="GGO67" s="16"/>
      <c r="GGP67" s="16"/>
      <c r="GGQ67" s="16"/>
      <c r="GGR67" s="16"/>
      <c r="GGS67" s="16"/>
      <c r="GGT67" s="16"/>
      <c r="GGU67" s="16"/>
      <c r="GGV67" s="16"/>
      <c r="GGW67" s="16"/>
      <c r="GGX67" s="16"/>
      <c r="GGY67" s="16"/>
      <c r="GGZ67" s="16"/>
      <c r="GHA67" s="16"/>
      <c r="GHB67" s="16"/>
      <c r="GHC67" s="16"/>
      <c r="GHD67" s="16"/>
      <c r="GHE67" s="16"/>
      <c r="GHF67" s="16"/>
      <c r="GHG67" s="16"/>
      <c r="GHH67" s="16"/>
      <c r="GHI67" s="16"/>
      <c r="GHJ67" s="16"/>
      <c r="GHK67" s="16"/>
      <c r="GHL67" s="16"/>
      <c r="GHM67" s="16"/>
      <c r="GHN67" s="16"/>
      <c r="GHO67" s="16"/>
      <c r="GHP67" s="16"/>
      <c r="GHQ67" s="16"/>
      <c r="GHR67" s="16"/>
      <c r="GHS67" s="16"/>
      <c r="GHT67" s="16"/>
      <c r="GHU67" s="16"/>
      <c r="GHV67" s="16"/>
      <c r="GHW67" s="16"/>
      <c r="GHX67" s="16"/>
      <c r="GHY67" s="16"/>
      <c r="GHZ67" s="16"/>
      <c r="GIA67" s="16"/>
      <c r="GIB67" s="16"/>
      <c r="GIC67" s="16"/>
      <c r="GID67" s="16"/>
      <c r="GIE67" s="16"/>
      <c r="GIF67" s="16"/>
      <c r="GIG67" s="16"/>
      <c r="GIH67" s="16"/>
      <c r="GII67" s="16"/>
      <c r="GIJ67" s="16"/>
      <c r="GIK67" s="16"/>
      <c r="GIL67" s="16"/>
      <c r="GIM67" s="16"/>
      <c r="GIN67" s="16"/>
      <c r="GIO67" s="16"/>
      <c r="GIP67" s="16"/>
      <c r="GIQ67" s="16"/>
      <c r="GIR67" s="16"/>
      <c r="GIS67" s="16"/>
      <c r="GIT67" s="16"/>
      <c r="GIU67" s="16"/>
      <c r="GIV67" s="16"/>
      <c r="GIW67" s="16"/>
      <c r="GIX67" s="16"/>
      <c r="GIY67" s="16"/>
      <c r="GIZ67" s="16"/>
      <c r="GJA67" s="16"/>
      <c r="GJB67" s="16"/>
      <c r="GJC67" s="16"/>
      <c r="GJD67" s="16"/>
      <c r="GJE67" s="16"/>
      <c r="GJF67" s="16"/>
      <c r="GJG67" s="16"/>
      <c r="GJH67" s="16"/>
      <c r="GJI67" s="16"/>
      <c r="GJJ67" s="16"/>
      <c r="GJK67" s="16"/>
      <c r="GJL67" s="16"/>
      <c r="GJM67" s="16"/>
      <c r="GJN67" s="16"/>
      <c r="GJO67" s="16"/>
      <c r="GJP67" s="16"/>
      <c r="GJQ67" s="16"/>
      <c r="GJR67" s="16"/>
      <c r="GJS67" s="16"/>
      <c r="GJT67" s="16"/>
      <c r="GJU67" s="16"/>
      <c r="GJV67" s="16"/>
      <c r="GJW67" s="16"/>
      <c r="GJX67" s="16"/>
      <c r="GJY67" s="16"/>
      <c r="GJZ67" s="16"/>
      <c r="GKA67" s="16"/>
      <c r="GKB67" s="16"/>
      <c r="GKC67" s="16"/>
      <c r="GKD67" s="16"/>
      <c r="GKE67" s="16"/>
      <c r="GKF67" s="16"/>
      <c r="GKG67" s="16"/>
      <c r="GKH67" s="16"/>
      <c r="GKI67" s="16"/>
      <c r="GKJ67" s="16"/>
      <c r="GKK67" s="16"/>
      <c r="GKL67" s="16"/>
      <c r="GKM67" s="16"/>
      <c r="GKN67" s="16"/>
      <c r="GKO67" s="16"/>
      <c r="GKP67" s="16"/>
      <c r="GKQ67" s="16"/>
      <c r="GKR67" s="16"/>
      <c r="GKS67" s="16"/>
      <c r="GKT67" s="16"/>
      <c r="GKU67" s="16"/>
      <c r="GKV67" s="16"/>
      <c r="GKW67" s="16"/>
      <c r="GKX67" s="16"/>
      <c r="GKY67" s="16"/>
      <c r="GKZ67" s="16"/>
      <c r="GLA67" s="16"/>
      <c r="GLB67" s="16"/>
      <c r="GLC67" s="16"/>
      <c r="GLD67" s="16"/>
      <c r="GLE67" s="16"/>
      <c r="GLF67" s="16"/>
      <c r="GLG67" s="16"/>
      <c r="GLH67" s="16"/>
      <c r="GLI67" s="16"/>
      <c r="GLJ67" s="16"/>
      <c r="GLK67" s="16"/>
      <c r="GLL67" s="16"/>
      <c r="GLM67" s="16"/>
      <c r="GLN67" s="16"/>
      <c r="GLO67" s="16"/>
      <c r="GLP67" s="16"/>
      <c r="GLQ67" s="16"/>
      <c r="GLR67" s="16"/>
      <c r="GLS67" s="16"/>
      <c r="GLT67" s="16"/>
      <c r="GLU67" s="16"/>
      <c r="GLV67" s="16"/>
      <c r="GLW67" s="16"/>
      <c r="GLX67" s="16"/>
      <c r="GLY67" s="16"/>
      <c r="GLZ67" s="16"/>
      <c r="GMA67" s="16"/>
      <c r="GMB67" s="16"/>
      <c r="GMC67" s="16"/>
      <c r="GMD67" s="16"/>
      <c r="GME67" s="16"/>
      <c r="GMF67" s="16"/>
      <c r="GMG67" s="16"/>
      <c r="GMH67" s="16"/>
      <c r="GMI67" s="16"/>
      <c r="GMJ67" s="16"/>
      <c r="GMK67" s="16"/>
      <c r="GML67" s="16"/>
      <c r="GMM67" s="16"/>
      <c r="GMN67" s="16"/>
      <c r="GMO67" s="16"/>
      <c r="GMP67" s="16"/>
      <c r="GMQ67" s="16"/>
      <c r="GMR67" s="16"/>
      <c r="GMS67" s="16"/>
      <c r="GMT67" s="16"/>
      <c r="GMU67" s="16"/>
      <c r="GMV67" s="16"/>
      <c r="GMW67" s="16"/>
      <c r="GMX67" s="16"/>
      <c r="GMY67" s="16"/>
      <c r="GMZ67" s="16"/>
      <c r="GNA67" s="16"/>
      <c r="GNB67" s="16"/>
      <c r="GNC67" s="16"/>
      <c r="GND67" s="16"/>
      <c r="GNE67" s="16"/>
      <c r="GNF67" s="16"/>
      <c r="GNG67" s="16"/>
      <c r="GNH67" s="16"/>
      <c r="GNI67" s="16"/>
      <c r="GNJ67" s="16"/>
      <c r="GNK67" s="16"/>
      <c r="GNL67" s="16"/>
      <c r="GNM67" s="16"/>
      <c r="GNN67" s="16"/>
      <c r="GNO67" s="16"/>
      <c r="GNP67" s="16"/>
      <c r="GNQ67" s="16"/>
      <c r="GNR67" s="16"/>
      <c r="GNS67" s="16"/>
      <c r="GNT67" s="16"/>
      <c r="GNU67" s="16"/>
      <c r="GNV67" s="16"/>
      <c r="GNW67" s="16"/>
      <c r="GNX67" s="16"/>
      <c r="GNY67" s="16"/>
      <c r="GNZ67" s="16"/>
      <c r="GOA67" s="16"/>
      <c r="GOB67" s="16"/>
      <c r="GOC67" s="16"/>
      <c r="GOD67" s="16"/>
      <c r="GOE67" s="16"/>
      <c r="GOF67" s="16"/>
      <c r="GOG67" s="16"/>
      <c r="GOH67" s="16"/>
      <c r="GOI67" s="16"/>
      <c r="GOJ67" s="16"/>
      <c r="GOK67" s="16"/>
      <c r="GOL67" s="16"/>
      <c r="GOM67" s="16"/>
      <c r="GON67" s="16"/>
      <c r="GOO67" s="16"/>
      <c r="GOP67" s="16"/>
      <c r="GOQ67" s="16"/>
      <c r="GOR67" s="16"/>
      <c r="GOS67" s="16"/>
      <c r="GOT67" s="16"/>
      <c r="GOU67" s="16"/>
      <c r="GOV67" s="16"/>
      <c r="GOW67" s="16"/>
      <c r="GOX67" s="16"/>
      <c r="GOY67" s="16"/>
      <c r="GOZ67" s="16"/>
      <c r="GPA67" s="16"/>
      <c r="GPB67" s="16"/>
      <c r="GPC67" s="16"/>
      <c r="GPD67" s="16"/>
      <c r="GPE67" s="16"/>
      <c r="GPF67" s="16"/>
      <c r="GPG67" s="16"/>
      <c r="GPH67" s="16"/>
      <c r="GPI67" s="16"/>
      <c r="GPJ67" s="16"/>
      <c r="GPK67" s="16"/>
      <c r="GPL67" s="16"/>
      <c r="GPM67" s="16"/>
      <c r="GPN67" s="16"/>
      <c r="GPO67" s="16"/>
      <c r="GPP67" s="16"/>
      <c r="GPQ67" s="16"/>
      <c r="GPR67" s="16"/>
      <c r="GPS67" s="16"/>
      <c r="GPT67" s="16"/>
      <c r="GPU67" s="16"/>
      <c r="GPV67" s="16"/>
      <c r="GPW67" s="16"/>
      <c r="GPX67" s="16"/>
      <c r="GPY67" s="16"/>
      <c r="GPZ67" s="16"/>
      <c r="GQA67" s="16"/>
      <c r="GQB67" s="16"/>
      <c r="GQC67" s="16"/>
      <c r="GQD67" s="16"/>
      <c r="GQE67" s="16"/>
      <c r="GQF67" s="16"/>
      <c r="GQG67" s="16"/>
      <c r="GQH67" s="16"/>
      <c r="GQI67" s="16"/>
      <c r="GQJ67" s="16"/>
      <c r="GQK67" s="16"/>
      <c r="GQL67" s="16"/>
      <c r="GQM67" s="16"/>
      <c r="GQN67" s="16"/>
      <c r="GQO67" s="16"/>
      <c r="GQP67" s="16"/>
      <c r="GQQ67" s="16"/>
      <c r="GQR67" s="16"/>
      <c r="GQS67" s="16"/>
      <c r="GQT67" s="16"/>
      <c r="GQU67" s="16"/>
      <c r="GQV67" s="16"/>
      <c r="GQW67" s="16"/>
      <c r="GQX67" s="16"/>
      <c r="GQY67" s="16"/>
      <c r="GQZ67" s="16"/>
      <c r="GRA67" s="16"/>
      <c r="GRB67" s="16"/>
      <c r="GRC67" s="16"/>
      <c r="GRD67" s="16"/>
      <c r="GRE67" s="16"/>
      <c r="GRF67" s="16"/>
      <c r="GRG67" s="16"/>
      <c r="GRH67" s="16"/>
      <c r="GRI67" s="16"/>
      <c r="GRJ67" s="16"/>
      <c r="GRK67" s="16"/>
      <c r="GRL67" s="16"/>
      <c r="GRM67" s="16"/>
      <c r="GRN67" s="16"/>
      <c r="GRO67" s="16"/>
      <c r="GRP67" s="16"/>
      <c r="GRQ67" s="16"/>
      <c r="GRR67" s="16"/>
      <c r="GRS67" s="16"/>
      <c r="GRT67" s="16"/>
      <c r="GRU67" s="16"/>
      <c r="GRV67" s="16"/>
      <c r="GRW67" s="16"/>
      <c r="GRX67" s="16"/>
      <c r="GRY67" s="16"/>
      <c r="GRZ67" s="16"/>
      <c r="GSA67" s="16"/>
      <c r="GSB67" s="16"/>
      <c r="GSC67" s="16"/>
      <c r="GSD67" s="16"/>
      <c r="GSE67" s="16"/>
      <c r="GSF67" s="16"/>
      <c r="GSG67" s="16"/>
      <c r="GSH67" s="16"/>
      <c r="GSI67" s="16"/>
      <c r="GSJ67" s="16"/>
      <c r="GSK67" s="16"/>
      <c r="GSL67" s="16"/>
      <c r="GSM67" s="16"/>
      <c r="GSN67" s="16"/>
      <c r="GSO67" s="16"/>
      <c r="GSP67" s="16"/>
      <c r="GSQ67" s="16"/>
      <c r="GSR67" s="16"/>
      <c r="GSS67" s="16"/>
      <c r="GST67" s="16"/>
      <c r="GSU67" s="16"/>
      <c r="GSV67" s="16"/>
      <c r="GSW67" s="16"/>
      <c r="GSX67" s="16"/>
      <c r="GSY67" s="16"/>
      <c r="GSZ67" s="16"/>
      <c r="GTA67" s="16"/>
      <c r="GTB67" s="16"/>
      <c r="GTC67" s="16"/>
      <c r="GTD67" s="16"/>
      <c r="GTE67" s="16"/>
      <c r="GTF67" s="16"/>
      <c r="GTG67" s="16"/>
      <c r="GTH67" s="16"/>
      <c r="GTI67" s="16"/>
      <c r="GTJ67" s="16"/>
      <c r="GTK67" s="16"/>
      <c r="GTL67" s="16"/>
      <c r="GTM67" s="16"/>
      <c r="GTN67" s="16"/>
      <c r="GTO67" s="16"/>
      <c r="GTP67" s="16"/>
      <c r="GTQ67" s="16"/>
      <c r="GTR67" s="16"/>
      <c r="GTS67" s="16"/>
      <c r="GTT67" s="16"/>
      <c r="GTU67" s="16"/>
      <c r="GTV67" s="16"/>
      <c r="GTW67" s="16"/>
      <c r="GTX67" s="16"/>
      <c r="GTY67" s="16"/>
      <c r="GTZ67" s="16"/>
      <c r="GUA67" s="16"/>
      <c r="GUB67" s="16"/>
      <c r="GUC67" s="16"/>
      <c r="GUD67" s="16"/>
      <c r="GUE67" s="16"/>
      <c r="GUF67" s="16"/>
      <c r="GUG67" s="16"/>
      <c r="GUH67" s="16"/>
      <c r="GUI67" s="16"/>
      <c r="GUJ67" s="16"/>
      <c r="GUK67" s="16"/>
      <c r="GUL67" s="16"/>
      <c r="GUM67" s="16"/>
      <c r="GUN67" s="16"/>
      <c r="GUO67" s="16"/>
      <c r="GUP67" s="16"/>
      <c r="GUQ67" s="16"/>
      <c r="GUR67" s="16"/>
      <c r="GUS67" s="16"/>
      <c r="GUT67" s="16"/>
      <c r="GUU67" s="16"/>
      <c r="GUV67" s="16"/>
      <c r="GUW67" s="16"/>
      <c r="GUX67" s="16"/>
      <c r="GUY67" s="16"/>
      <c r="GUZ67" s="16"/>
      <c r="GVA67" s="16"/>
      <c r="GVB67" s="16"/>
      <c r="GVC67" s="16"/>
      <c r="GVD67" s="16"/>
      <c r="GVE67" s="16"/>
      <c r="GVF67" s="16"/>
      <c r="GVG67" s="16"/>
      <c r="GVH67" s="16"/>
      <c r="GVI67" s="16"/>
      <c r="GVJ67" s="16"/>
      <c r="GVK67" s="16"/>
      <c r="GVL67" s="16"/>
      <c r="GVM67" s="16"/>
      <c r="GVN67" s="16"/>
      <c r="GVO67" s="16"/>
      <c r="GVP67" s="16"/>
      <c r="GVQ67" s="16"/>
      <c r="GVR67" s="16"/>
      <c r="GVS67" s="16"/>
      <c r="GVT67" s="16"/>
      <c r="GVU67" s="16"/>
      <c r="GVV67" s="16"/>
      <c r="GVW67" s="16"/>
      <c r="GVX67" s="16"/>
      <c r="GVY67" s="16"/>
      <c r="GVZ67" s="16"/>
      <c r="GWA67" s="16"/>
      <c r="GWB67" s="16"/>
      <c r="GWC67" s="16"/>
      <c r="GWD67" s="16"/>
      <c r="GWE67" s="16"/>
      <c r="GWF67" s="16"/>
      <c r="GWG67" s="16"/>
      <c r="GWH67" s="16"/>
      <c r="GWI67" s="16"/>
      <c r="GWJ67" s="16"/>
      <c r="GWK67" s="16"/>
      <c r="GWL67" s="16"/>
      <c r="GWM67" s="16"/>
      <c r="GWN67" s="16"/>
      <c r="GWO67" s="16"/>
      <c r="GWP67" s="16"/>
      <c r="GWQ67" s="16"/>
      <c r="GWR67" s="16"/>
      <c r="GWS67" s="16"/>
      <c r="GWT67" s="16"/>
      <c r="GWU67" s="16"/>
      <c r="GWV67" s="16"/>
      <c r="GWW67" s="16"/>
      <c r="GWX67" s="16"/>
      <c r="GWY67" s="16"/>
      <c r="GWZ67" s="16"/>
      <c r="GXA67" s="16"/>
      <c r="GXB67" s="16"/>
      <c r="GXC67" s="16"/>
      <c r="GXD67" s="16"/>
      <c r="GXE67" s="16"/>
      <c r="GXF67" s="16"/>
      <c r="GXG67" s="16"/>
      <c r="GXH67" s="16"/>
      <c r="GXI67" s="16"/>
      <c r="GXJ67" s="16"/>
      <c r="GXK67" s="16"/>
      <c r="GXL67" s="16"/>
      <c r="GXM67" s="16"/>
      <c r="GXN67" s="16"/>
      <c r="GXO67" s="16"/>
      <c r="GXP67" s="16"/>
      <c r="GXQ67" s="16"/>
      <c r="GXR67" s="16"/>
      <c r="GXS67" s="16"/>
      <c r="GXT67" s="16"/>
      <c r="GXU67" s="16"/>
      <c r="GXV67" s="16"/>
      <c r="GXW67" s="16"/>
      <c r="GXX67" s="16"/>
      <c r="GXY67" s="16"/>
      <c r="GXZ67" s="16"/>
      <c r="GYA67" s="16"/>
      <c r="GYB67" s="16"/>
      <c r="GYC67" s="16"/>
      <c r="GYD67" s="16"/>
      <c r="GYE67" s="16"/>
      <c r="GYF67" s="16"/>
      <c r="GYG67" s="16"/>
      <c r="GYH67" s="16"/>
      <c r="GYI67" s="16"/>
      <c r="GYJ67" s="16"/>
      <c r="GYK67" s="16"/>
      <c r="GYL67" s="16"/>
      <c r="GYM67" s="16"/>
      <c r="GYN67" s="16"/>
      <c r="GYO67" s="16"/>
      <c r="GYP67" s="16"/>
      <c r="GYQ67" s="16"/>
      <c r="GYR67" s="16"/>
      <c r="GYS67" s="16"/>
      <c r="GYT67" s="16"/>
      <c r="GYU67" s="16"/>
      <c r="GYV67" s="16"/>
      <c r="GYW67" s="16"/>
      <c r="GYX67" s="16"/>
      <c r="GYY67" s="16"/>
      <c r="GYZ67" s="16"/>
      <c r="GZA67" s="16"/>
      <c r="GZB67" s="16"/>
      <c r="GZC67" s="16"/>
      <c r="GZD67" s="16"/>
      <c r="GZE67" s="16"/>
      <c r="GZF67" s="16"/>
      <c r="GZG67" s="16"/>
      <c r="GZH67" s="16"/>
      <c r="GZI67" s="16"/>
      <c r="GZJ67" s="16"/>
      <c r="GZK67" s="16"/>
      <c r="GZL67" s="16"/>
      <c r="GZM67" s="16"/>
      <c r="GZN67" s="16"/>
      <c r="GZO67" s="16"/>
      <c r="GZP67" s="16"/>
      <c r="GZQ67" s="16"/>
      <c r="GZR67" s="16"/>
      <c r="GZS67" s="16"/>
      <c r="GZT67" s="16"/>
      <c r="GZU67" s="16"/>
      <c r="GZV67" s="16"/>
      <c r="GZW67" s="16"/>
      <c r="GZX67" s="16"/>
      <c r="GZY67" s="16"/>
      <c r="GZZ67" s="16"/>
      <c r="HAA67" s="16"/>
      <c r="HAB67" s="16"/>
      <c r="HAC67" s="16"/>
      <c r="HAD67" s="16"/>
      <c r="HAE67" s="16"/>
      <c r="HAF67" s="16"/>
      <c r="HAG67" s="16"/>
      <c r="HAH67" s="16"/>
      <c r="HAI67" s="16"/>
      <c r="HAJ67" s="16"/>
      <c r="HAK67" s="16"/>
      <c r="HAL67" s="16"/>
      <c r="HAM67" s="16"/>
      <c r="HAN67" s="16"/>
      <c r="HAO67" s="16"/>
      <c r="HAP67" s="16"/>
      <c r="HAQ67" s="16"/>
      <c r="HAR67" s="16"/>
      <c r="HAS67" s="16"/>
      <c r="HAT67" s="16"/>
      <c r="HAU67" s="16"/>
      <c r="HAV67" s="16"/>
      <c r="HAW67" s="16"/>
      <c r="HAX67" s="16"/>
      <c r="HAY67" s="16"/>
      <c r="HAZ67" s="16"/>
      <c r="HBA67" s="16"/>
      <c r="HBB67" s="16"/>
      <c r="HBC67" s="16"/>
      <c r="HBD67" s="16"/>
      <c r="HBE67" s="16"/>
      <c r="HBF67" s="16"/>
      <c r="HBG67" s="16"/>
      <c r="HBH67" s="16"/>
      <c r="HBI67" s="16"/>
      <c r="HBJ67" s="16"/>
      <c r="HBK67" s="16"/>
      <c r="HBL67" s="16"/>
      <c r="HBM67" s="16"/>
      <c r="HBN67" s="16"/>
      <c r="HBO67" s="16"/>
      <c r="HBP67" s="16"/>
      <c r="HBQ67" s="16"/>
      <c r="HBR67" s="16"/>
      <c r="HBS67" s="16"/>
      <c r="HBT67" s="16"/>
      <c r="HBU67" s="16"/>
      <c r="HBV67" s="16"/>
      <c r="HBW67" s="16"/>
      <c r="HBX67" s="16"/>
      <c r="HBY67" s="16"/>
      <c r="HBZ67" s="16"/>
      <c r="HCA67" s="16"/>
      <c r="HCB67" s="16"/>
      <c r="HCC67" s="16"/>
      <c r="HCD67" s="16"/>
      <c r="HCE67" s="16"/>
      <c r="HCF67" s="16"/>
      <c r="HCG67" s="16"/>
      <c r="HCH67" s="16"/>
      <c r="HCI67" s="16"/>
      <c r="HCJ67" s="16"/>
      <c r="HCK67" s="16"/>
      <c r="HCL67" s="16"/>
      <c r="HCM67" s="16"/>
      <c r="HCN67" s="16"/>
      <c r="HCO67" s="16"/>
      <c r="HCP67" s="16"/>
      <c r="HCQ67" s="16"/>
      <c r="HCR67" s="16"/>
      <c r="HCS67" s="16"/>
      <c r="HCT67" s="16"/>
      <c r="HCU67" s="16"/>
      <c r="HCV67" s="16"/>
      <c r="HCW67" s="16"/>
      <c r="HCX67" s="16"/>
      <c r="HCY67" s="16"/>
      <c r="HCZ67" s="16"/>
      <c r="HDA67" s="16"/>
      <c r="HDB67" s="16"/>
      <c r="HDC67" s="16"/>
      <c r="HDD67" s="16"/>
      <c r="HDE67" s="16"/>
      <c r="HDF67" s="16"/>
      <c r="HDG67" s="16"/>
      <c r="HDH67" s="16"/>
      <c r="HDI67" s="16"/>
      <c r="HDJ67" s="16"/>
      <c r="HDK67" s="16"/>
      <c r="HDL67" s="16"/>
      <c r="HDM67" s="16"/>
      <c r="HDN67" s="16"/>
      <c r="HDO67" s="16"/>
      <c r="HDP67" s="16"/>
      <c r="HDQ67" s="16"/>
      <c r="HDR67" s="16"/>
      <c r="HDS67" s="16"/>
      <c r="HDT67" s="16"/>
      <c r="HDU67" s="16"/>
      <c r="HDV67" s="16"/>
      <c r="HDW67" s="16"/>
      <c r="HDX67" s="16"/>
      <c r="HDY67" s="16"/>
      <c r="HDZ67" s="16"/>
      <c r="HEA67" s="16"/>
      <c r="HEB67" s="16"/>
      <c r="HEC67" s="16"/>
      <c r="HED67" s="16"/>
      <c r="HEE67" s="16"/>
      <c r="HEF67" s="16"/>
      <c r="HEG67" s="16"/>
      <c r="HEH67" s="16"/>
      <c r="HEI67" s="16"/>
      <c r="HEJ67" s="16"/>
      <c r="HEK67" s="16"/>
      <c r="HEL67" s="16"/>
      <c r="HEM67" s="16"/>
      <c r="HEN67" s="16"/>
      <c r="HEO67" s="16"/>
      <c r="HEP67" s="16"/>
      <c r="HEQ67" s="16"/>
      <c r="HER67" s="16"/>
      <c r="HES67" s="16"/>
      <c r="HET67" s="16"/>
      <c r="HEU67" s="16"/>
      <c r="HEV67" s="16"/>
      <c r="HEW67" s="16"/>
      <c r="HEX67" s="16"/>
      <c r="HEY67" s="16"/>
      <c r="HEZ67" s="16"/>
      <c r="HFA67" s="16"/>
      <c r="HFB67" s="16"/>
      <c r="HFC67" s="16"/>
      <c r="HFD67" s="16"/>
      <c r="HFE67" s="16"/>
      <c r="HFF67" s="16"/>
      <c r="HFG67" s="16"/>
      <c r="HFH67" s="16"/>
      <c r="HFI67" s="16"/>
      <c r="HFJ67" s="16"/>
      <c r="HFK67" s="16"/>
      <c r="HFL67" s="16"/>
      <c r="HFM67" s="16"/>
      <c r="HFN67" s="16"/>
      <c r="HFO67" s="16"/>
      <c r="HFP67" s="16"/>
      <c r="HFQ67" s="16"/>
      <c r="HFR67" s="16"/>
      <c r="HFS67" s="16"/>
      <c r="HFT67" s="16"/>
      <c r="HFU67" s="16"/>
      <c r="HFV67" s="16"/>
      <c r="HFW67" s="16"/>
      <c r="HFX67" s="16"/>
      <c r="HFY67" s="16"/>
      <c r="HFZ67" s="16"/>
      <c r="HGA67" s="16"/>
      <c r="HGB67" s="16"/>
      <c r="HGC67" s="16"/>
      <c r="HGD67" s="16"/>
      <c r="HGE67" s="16"/>
      <c r="HGF67" s="16"/>
      <c r="HGG67" s="16"/>
      <c r="HGH67" s="16"/>
      <c r="HGI67" s="16"/>
      <c r="HGJ67" s="16"/>
      <c r="HGK67" s="16"/>
      <c r="HGL67" s="16"/>
      <c r="HGM67" s="16"/>
      <c r="HGN67" s="16"/>
      <c r="HGO67" s="16"/>
      <c r="HGP67" s="16"/>
      <c r="HGQ67" s="16"/>
      <c r="HGR67" s="16"/>
      <c r="HGS67" s="16"/>
      <c r="HGT67" s="16"/>
      <c r="HGU67" s="16"/>
      <c r="HGV67" s="16"/>
      <c r="HGW67" s="16"/>
      <c r="HGX67" s="16"/>
      <c r="HGY67" s="16"/>
      <c r="HGZ67" s="16"/>
      <c r="HHA67" s="16"/>
      <c r="HHB67" s="16"/>
      <c r="HHC67" s="16"/>
      <c r="HHD67" s="16"/>
      <c r="HHE67" s="16"/>
      <c r="HHF67" s="16"/>
      <c r="HHG67" s="16"/>
      <c r="HHH67" s="16"/>
      <c r="HHI67" s="16"/>
      <c r="HHJ67" s="16"/>
      <c r="HHK67" s="16"/>
      <c r="HHL67" s="16"/>
      <c r="HHM67" s="16"/>
      <c r="HHN67" s="16"/>
      <c r="HHO67" s="16"/>
      <c r="HHP67" s="16"/>
      <c r="HHQ67" s="16"/>
      <c r="HHR67" s="16"/>
      <c r="HHS67" s="16"/>
      <c r="HHT67" s="16"/>
      <c r="HHU67" s="16"/>
      <c r="HHV67" s="16"/>
      <c r="HHW67" s="16"/>
      <c r="HHX67" s="16"/>
      <c r="HHY67" s="16"/>
      <c r="HHZ67" s="16"/>
      <c r="HIA67" s="16"/>
      <c r="HIB67" s="16"/>
      <c r="HIC67" s="16"/>
      <c r="HID67" s="16"/>
      <c r="HIE67" s="16"/>
      <c r="HIF67" s="16"/>
      <c r="HIG67" s="16"/>
      <c r="HIH67" s="16"/>
      <c r="HII67" s="16"/>
      <c r="HIJ67" s="16"/>
      <c r="HIK67" s="16"/>
      <c r="HIL67" s="16"/>
      <c r="HIM67" s="16"/>
      <c r="HIN67" s="16"/>
      <c r="HIO67" s="16"/>
      <c r="HIP67" s="16"/>
      <c r="HIQ67" s="16"/>
      <c r="HIR67" s="16"/>
      <c r="HIS67" s="16"/>
      <c r="HIT67" s="16"/>
      <c r="HIU67" s="16"/>
      <c r="HIV67" s="16"/>
      <c r="HIW67" s="16"/>
      <c r="HIX67" s="16"/>
      <c r="HIY67" s="16"/>
      <c r="HIZ67" s="16"/>
      <c r="HJA67" s="16"/>
      <c r="HJB67" s="16"/>
      <c r="HJC67" s="16"/>
      <c r="HJD67" s="16"/>
      <c r="HJE67" s="16"/>
      <c r="HJF67" s="16"/>
      <c r="HJG67" s="16"/>
      <c r="HJH67" s="16"/>
      <c r="HJI67" s="16"/>
      <c r="HJJ67" s="16"/>
      <c r="HJK67" s="16"/>
      <c r="HJL67" s="16"/>
      <c r="HJM67" s="16"/>
      <c r="HJN67" s="16"/>
      <c r="HJO67" s="16"/>
      <c r="HJP67" s="16"/>
      <c r="HJQ67" s="16"/>
      <c r="HJR67" s="16"/>
      <c r="HJS67" s="16"/>
      <c r="HJT67" s="16"/>
      <c r="HJU67" s="16"/>
      <c r="HJV67" s="16"/>
      <c r="HJW67" s="16"/>
      <c r="HJX67" s="16"/>
      <c r="HJY67" s="16"/>
      <c r="HJZ67" s="16"/>
      <c r="HKA67" s="16"/>
      <c r="HKB67" s="16"/>
      <c r="HKC67" s="16"/>
      <c r="HKD67" s="16"/>
      <c r="HKE67" s="16"/>
      <c r="HKF67" s="16"/>
      <c r="HKG67" s="16"/>
      <c r="HKH67" s="16"/>
      <c r="HKI67" s="16"/>
      <c r="HKJ67" s="16"/>
      <c r="HKK67" s="16"/>
      <c r="HKL67" s="16"/>
      <c r="HKM67" s="16"/>
      <c r="HKN67" s="16"/>
      <c r="HKO67" s="16"/>
      <c r="HKP67" s="16"/>
      <c r="HKQ67" s="16"/>
      <c r="HKR67" s="16"/>
      <c r="HKS67" s="16"/>
      <c r="HKT67" s="16"/>
      <c r="HKU67" s="16"/>
      <c r="HKV67" s="16"/>
      <c r="HKW67" s="16"/>
      <c r="HKX67" s="16"/>
      <c r="HKY67" s="16"/>
      <c r="HKZ67" s="16"/>
      <c r="HLA67" s="16"/>
      <c r="HLB67" s="16"/>
      <c r="HLC67" s="16"/>
      <c r="HLD67" s="16"/>
      <c r="HLE67" s="16"/>
      <c r="HLF67" s="16"/>
      <c r="HLG67" s="16"/>
      <c r="HLH67" s="16"/>
      <c r="HLI67" s="16"/>
      <c r="HLJ67" s="16"/>
      <c r="HLK67" s="16"/>
      <c r="HLL67" s="16"/>
      <c r="HLM67" s="16"/>
      <c r="HLN67" s="16"/>
      <c r="HLO67" s="16"/>
      <c r="HLP67" s="16"/>
      <c r="HLQ67" s="16"/>
      <c r="HLR67" s="16"/>
      <c r="HLS67" s="16"/>
      <c r="HLT67" s="16"/>
      <c r="HLU67" s="16"/>
      <c r="HLV67" s="16"/>
      <c r="HLW67" s="16"/>
      <c r="HLX67" s="16"/>
      <c r="HLY67" s="16"/>
      <c r="HLZ67" s="16"/>
      <c r="HMA67" s="16"/>
      <c r="HMB67" s="16"/>
      <c r="HMC67" s="16"/>
      <c r="HMD67" s="16"/>
      <c r="HME67" s="16"/>
      <c r="HMF67" s="16"/>
      <c r="HMG67" s="16"/>
      <c r="HMH67" s="16"/>
      <c r="HMI67" s="16"/>
      <c r="HMJ67" s="16"/>
      <c r="HMK67" s="16"/>
      <c r="HML67" s="16"/>
      <c r="HMM67" s="16"/>
      <c r="HMN67" s="16"/>
      <c r="HMO67" s="16"/>
      <c r="HMP67" s="16"/>
      <c r="HMQ67" s="16"/>
      <c r="HMR67" s="16"/>
      <c r="HMS67" s="16"/>
      <c r="HMT67" s="16"/>
      <c r="HMU67" s="16"/>
      <c r="HMV67" s="16"/>
      <c r="HMW67" s="16"/>
      <c r="HMX67" s="16"/>
      <c r="HMY67" s="16"/>
      <c r="HMZ67" s="16"/>
      <c r="HNA67" s="16"/>
      <c r="HNB67" s="16"/>
      <c r="HNC67" s="16"/>
      <c r="HND67" s="16"/>
      <c r="HNE67" s="16"/>
      <c r="HNF67" s="16"/>
      <c r="HNG67" s="16"/>
      <c r="HNH67" s="16"/>
      <c r="HNI67" s="16"/>
      <c r="HNJ67" s="16"/>
      <c r="HNK67" s="16"/>
      <c r="HNL67" s="16"/>
      <c r="HNM67" s="16"/>
      <c r="HNN67" s="16"/>
      <c r="HNO67" s="16"/>
      <c r="HNP67" s="16"/>
      <c r="HNQ67" s="16"/>
      <c r="HNR67" s="16"/>
      <c r="HNS67" s="16"/>
      <c r="HNT67" s="16"/>
      <c r="HNU67" s="16"/>
      <c r="HNV67" s="16"/>
      <c r="HNW67" s="16"/>
      <c r="HNX67" s="16"/>
      <c r="HNY67" s="16"/>
      <c r="HNZ67" s="16"/>
      <c r="HOA67" s="16"/>
      <c r="HOB67" s="16"/>
      <c r="HOC67" s="16"/>
      <c r="HOD67" s="16"/>
      <c r="HOE67" s="16"/>
      <c r="HOF67" s="16"/>
      <c r="HOG67" s="16"/>
      <c r="HOH67" s="16"/>
      <c r="HOI67" s="16"/>
      <c r="HOJ67" s="16"/>
      <c r="HOK67" s="16"/>
      <c r="HOL67" s="16"/>
      <c r="HOM67" s="16"/>
      <c r="HON67" s="16"/>
      <c r="HOO67" s="16"/>
      <c r="HOP67" s="16"/>
      <c r="HOQ67" s="16"/>
      <c r="HOR67" s="16"/>
      <c r="HOS67" s="16"/>
      <c r="HOT67" s="16"/>
      <c r="HOU67" s="16"/>
      <c r="HOV67" s="16"/>
      <c r="HOW67" s="16"/>
      <c r="HOX67" s="16"/>
      <c r="HOY67" s="16"/>
      <c r="HOZ67" s="16"/>
      <c r="HPA67" s="16"/>
      <c r="HPB67" s="16"/>
      <c r="HPC67" s="16"/>
      <c r="HPD67" s="16"/>
      <c r="HPE67" s="16"/>
      <c r="HPF67" s="16"/>
      <c r="HPG67" s="16"/>
      <c r="HPH67" s="16"/>
      <c r="HPI67" s="16"/>
      <c r="HPJ67" s="16"/>
      <c r="HPK67" s="16"/>
      <c r="HPL67" s="16"/>
      <c r="HPM67" s="16"/>
      <c r="HPN67" s="16"/>
      <c r="HPO67" s="16"/>
      <c r="HPP67" s="16"/>
      <c r="HPQ67" s="16"/>
      <c r="HPR67" s="16"/>
      <c r="HPS67" s="16"/>
      <c r="HPT67" s="16"/>
      <c r="HPU67" s="16"/>
      <c r="HPV67" s="16"/>
      <c r="HPW67" s="16"/>
      <c r="HPX67" s="16"/>
      <c r="HPY67" s="16"/>
      <c r="HPZ67" s="16"/>
      <c r="HQA67" s="16"/>
      <c r="HQB67" s="16"/>
      <c r="HQC67" s="16"/>
      <c r="HQD67" s="16"/>
      <c r="HQE67" s="16"/>
      <c r="HQF67" s="16"/>
      <c r="HQG67" s="16"/>
      <c r="HQH67" s="16"/>
      <c r="HQI67" s="16"/>
      <c r="HQJ67" s="16"/>
      <c r="HQK67" s="16"/>
      <c r="HQL67" s="16"/>
      <c r="HQM67" s="16"/>
      <c r="HQN67" s="16"/>
      <c r="HQO67" s="16"/>
      <c r="HQP67" s="16"/>
      <c r="HQQ67" s="16"/>
      <c r="HQR67" s="16"/>
      <c r="HQS67" s="16"/>
      <c r="HQT67" s="16"/>
      <c r="HQU67" s="16"/>
      <c r="HQV67" s="16"/>
      <c r="HQW67" s="16"/>
      <c r="HQX67" s="16"/>
      <c r="HQY67" s="16"/>
      <c r="HQZ67" s="16"/>
      <c r="HRA67" s="16"/>
      <c r="HRB67" s="16"/>
      <c r="HRC67" s="16"/>
      <c r="HRD67" s="16"/>
      <c r="HRE67" s="16"/>
      <c r="HRF67" s="16"/>
      <c r="HRG67" s="16"/>
      <c r="HRH67" s="16"/>
      <c r="HRI67" s="16"/>
      <c r="HRJ67" s="16"/>
      <c r="HRK67" s="16"/>
      <c r="HRL67" s="16"/>
      <c r="HRM67" s="16"/>
      <c r="HRN67" s="16"/>
      <c r="HRO67" s="16"/>
      <c r="HRP67" s="16"/>
      <c r="HRQ67" s="16"/>
      <c r="HRR67" s="16"/>
      <c r="HRS67" s="16"/>
      <c r="HRT67" s="16"/>
      <c r="HRU67" s="16"/>
      <c r="HRV67" s="16"/>
      <c r="HRW67" s="16"/>
      <c r="HRX67" s="16"/>
      <c r="HRY67" s="16"/>
      <c r="HRZ67" s="16"/>
      <c r="HSA67" s="16"/>
      <c r="HSB67" s="16"/>
      <c r="HSC67" s="16"/>
      <c r="HSD67" s="16"/>
      <c r="HSE67" s="16"/>
      <c r="HSF67" s="16"/>
      <c r="HSG67" s="16"/>
      <c r="HSH67" s="16"/>
      <c r="HSI67" s="16"/>
      <c r="HSJ67" s="16"/>
      <c r="HSK67" s="16"/>
      <c r="HSL67" s="16"/>
      <c r="HSM67" s="16"/>
      <c r="HSN67" s="16"/>
      <c r="HSO67" s="16"/>
      <c r="HSP67" s="16"/>
      <c r="HSQ67" s="16"/>
      <c r="HSR67" s="16"/>
      <c r="HSS67" s="16"/>
      <c r="HST67" s="16"/>
      <c r="HSU67" s="16"/>
      <c r="HSV67" s="16"/>
      <c r="HSW67" s="16"/>
      <c r="HSX67" s="16"/>
      <c r="HSY67" s="16"/>
      <c r="HSZ67" s="16"/>
      <c r="HTA67" s="16"/>
      <c r="HTB67" s="16"/>
      <c r="HTC67" s="16"/>
      <c r="HTD67" s="16"/>
      <c r="HTE67" s="16"/>
      <c r="HTF67" s="16"/>
      <c r="HTG67" s="16"/>
      <c r="HTH67" s="16"/>
      <c r="HTI67" s="16"/>
      <c r="HTJ67" s="16"/>
      <c r="HTK67" s="16"/>
      <c r="HTL67" s="16"/>
      <c r="HTM67" s="16"/>
      <c r="HTN67" s="16"/>
      <c r="HTO67" s="16"/>
      <c r="HTP67" s="16"/>
      <c r="HTQ67" s="16"/>
      <c r="HTR67" s="16"/>
      <c r="HTS67" s="16"/>
      <c r="HTT67" s="16"/>
      <c r="HTU67" s="16"/>
      <c r="HTV67" s="16"/>
      <c r="HTW67" s="16"/>
      <c r="HTX67" s="16"/>
      <c r="HTY67" s="16"/>
      <c r="HTZ67" s="16"/>
      <c r="HUA67" s="16"/>
      <c r="HUB67" s="16"/>
      <c r="HUC67" s="16"/>
      <c r="HUD67" s="16"/>
      <c r="HUE67" s="16"/>
      <c r="HUF67" s="16"/>
      <c r="HUG67" s="16"/>
      <c r="HUH67" s="16"/>
      <c r="HUI67" s="16"/>
      <c r="HUJ67" s="16"/>
      <c r="HUK67" s="16"/>
      <c r="HUL67" s="16"/>
      <c r="HUM67" s="16"/>
      <c r="HUN67" s="16"/>
      <c r="HUO67" s="16"/>
      <c r="HUP67" s="16"/>
      <c r="HUQ67" s="16"/>
      <c r="HUR67" s="16"/>
      <c r="HUS67" s="16"/>
      <c r="HUT67" s="16"/>
      <c r="HUU67" s="16"/>
      <c r="HUV67" s="16"/>
      <c r="HUW67" s="16"/>
      <c r="HUX67" s="16"/>
      <c r="HUY67" s="16"/>
      <c r="HUZ67" s="16"/>
      <c r="HVA67" s="16"/>
      <c r="HVB67" s="16"/>
      <c r="HVC67" s="16"/>
      <c r="HVD67" s="16"/>
      <c r="HVE67" s="16"/>
      <c r="HVF67" s="16"/>
      <c r="HVG67" s="16"/>
      <c r="HVH67" s="16"/>
      <c r="HVI67" s="16"/>
      <c r="HVJ67" s="16"/>
      <c r="HVK67" s="16"/>
      <c r="HVL67" s="16"/>
      <c r="HVM67" s="16"/>
      <c r="HVN67" s="16"/>
      <c r="HVO67" s="16"/>
      <c r="HVP67" s="16"/>
      <c r="HVQ67" s="16"/>
      <c r="HVR67" s="16"/>
      <c r="HVS67" s="16"/>
      <c r="HVT67" s="16"/>
      <c r="HVU67" s="16"/>
      <c r="HVV67" s="16"/>
      <c r="HVW67" s="16"/>
      <c r="HVX67" s="16"/>
      <c r="HVY67" s="16"/>
      <c r="HVZ67" s="16"/>
      <c r="HWA67" s="16"/>
      <c r="HWB67" s="16"/>
      <c r="HWC67" s="16"/>
      <c r="HWD67" s="16"/>
      <c r="HWE67" s="16"/>
      <c r="HWF67" s="16"/>
      <c r="HWG67" s="16"/>
      <c r="HWH67" s="16"/>
      <c r="HWI67" s="16"/>
      <c r="HWJ67" s="16"/>
      <c r="HWK67" s="16"/>
      <c r="HWL67" s="16"/>
      <c r="HWM67" s="16"/>
      <c r="HWN67" s="16"/>
      <c r="HWO67" s="16"/>
      <c r="HWP67" s="16"/>
      <c r="HWQ67" s="16"/>
      <c r="HWR67" s="16"/>
      <c r="HWS67" s="16"/>
      <c r="HWT67" s="16"/>
      <c r="HWU67" s="16"/>
      <c r="HWV67" s="16"/>
      <c r="HWW67" s="16"/>
      <c r="HWX67" s="16"/>
      <c r="HWY67" s="16"/>
      <c r="HWZ67" s="16"/>
      <c r="HXA67" s="16"/>
      <c r="HXB67" s="16"/>
      <c r="HXC67" s="16"/>
      <c r="HXD67" s="16"/>
      <c r="HXE67" s="16"/>
      <c r="HXF67" s="16"/>
      <c r="HXG67" s="16"/>
      <c r="HXH67" s="16"/>
      <c r="HXI67" s="16"/>
      <c r="HXJ67" s="16"/>
      <c r="HXK67" s="16"/>
      <c r="HXL67" s="16"/>
      <c r="HXM67" s="16"/>
      <c r="HXN67" s="16"/>
      <c r="HXO67" s="16"/>
      <c r="HXP67" s="16"/>
      <c r="HXQ67" s="16"/>
      <c r="HXR67" s="16"/>
      <c r="HXS67" s="16"/>
      <c r="HXT67" s="16"/>
      <c r="HXU67" s="16"/>
      <c r="HXV67" s="16"/>
      <c r="HXW67" s="16"/>
      <c r="HXX67" s="16"/>
      <c r="HXY67" s="16"/>
      <c r="HXZ67" s="16"/>
      <c r="HYA67" s="16"/>
      <c r="HYB67" s="16"/>
      <c r="HYC67" s="16"/>
      <c r="HYD67" s="16"/>
      <c r="HYE67" s="16"/>
      <c r="HYF67" s="16"/>
      <c r="HYG67" s="16"/>
      <c r="HYH67" s="16"/>
      <c r="HYI67" s="16"/>
      <c r="HYJ67" s="16"/>
      <c r="HYK67" s="16"/>
      <c r="HYL67" s="16"/>
      <c r="HYM67" s="16"/>
      <c r="HYN67" s="16"/>
      <c r="HYO67" s="16"/>
      <c r="HYP67" s="16"/>
      <c r="HYQ67" s="16"/>
      <c r="HYR67" s="16"/>
      <c r="HYS67" s="16"/>
      <c r="HYT67" s="16"/>
      <c r="HYU67" s="16"/>
      <c r="HYV67" s="16"/>
      <c r="HYW67" s="16"/>
      <c r="HYX67" s="16"/>
      <c r="HYY67" s="16"/>
      <c r="HYZ67" s="16"/>
      <c r="HZA67" s="16"/>
      <c r="HZB67" s="16"/>
      <c r="HZC67" s="16"/>
      <c r="HZD67" s="16"/>
      <c r="HZE67" s="16"/>
      <c r="HZF67" s="16"/>
      <c r="HZG67" s="16"/>
      <c r="HZH67" s="16"/>
      <c r="HZI67" s="16"/>
      <c r="HZJ67" s="16"/>
      <c r="HZK67" s="16"/>
      <c r="HZL67" s="16"/>
      <c r="HZM67" s="16"/>
      <c r="HZN67" s="16"/>
      <c r="HZO67" s="16"/>
      <c r="HZP67" s="16"/>
      <c r="HZQ67" s="16"/>
      <c r="HZR67" s="16"/>
      <c r="HZS67" s="16"/>
      <c r="HZT67" s="16"/>
      <c r="HZU67" s="16"/>
      <c r="HZV67" s="16"/>
      <c r="HZW67" s="16"/>
      <c r="HZX67" s="16"/>
      <c r="HZY67" s="16"/>
      <c r="HZZ67" s="16"/>
      <c r="IAA67" s="16"/>
      <c r="IAB67" s="16"/>
      <c r="IAC67" s="16"/>
      <c r="IAD67" s="16"/>
      <c r="IAE67" s="16"/>
      <c r="IAF67" s="16"/>
      <c r="IAG67" s="16"/>
      <c r="IAH67" s="16"/>
      <c r="IAI67" s="16"/>
      <c r="IAJ67" s="16"/>
      <c r="IAK67" s="16"/>
      <c r="IAL67" s="16"/>
      <c r="IAM67" s="16"/>
      <c r="IAN67" s="16"/>
      <c r="IAO67" s="16"/>
      <c r="IAP67" s="16"/>
      <c r="IAQ67" s="16"/>
      <c r="IAR67" s="16"/>
      <c r="IAS67" s="16"/>
      <c r="IAT67" s="16"/>
      <c r="IAU67" s="16"/>
      <c r="IAV67" s="16"/>
      <c r="IAW67" s="16"/>
      <c r="IAX67" s="16"/>
      <c r="IAY67" s="16"/>
      <c r="IAZ67" s="16"/>
      <c r="IBA67" s="16"/>
      <c r="IBB67" s="16"/>
      <c r="IBC67" s="16"/>
      <c r="IBD67" s="16"/>
      <c r="IBE67" s="16"/>
      <c r="IBF67" s="16"/>
      <c r="IBG67" s="16"/>
      <c r="IBH67" s="16"/>
      <c r="IBI67" s="16"/>
      <c r="IBJ67" s="16"/>
      <c r="IBK67" s="16"/>
      <c r="IBL67" s="16"/>
      <c r="IBM67" s="16"/>
      <c r="IBN67" s="16"/>
      <c r="IBO67" s="16"/>
      <c r="IBP67" s="16"/>
      <c r="IBQ67" s="16"/>
      <c r="IBR67" s="16"/>
      <c r="IBS67" s="16"/>
      <c r="IBT67" s="16"/>
      <c r="IBU67" s="16"/>
      <c r="IBV67" s="16"/>
      <c r="IBW67" s="16"/>
      <c r="IBX67" s="16"/>
      <c r="IBY67" s="16"/>
      <c r="IBZ67" s="16"/>
      <c r="ICA67" s="16"/>
      <c r="ICB67" s="16"/>
      <c r="ICC67" s="16"/>
      <c r="ICD67" s="16"/>
      <c r="ICE67" s="16"/>
      <c r="ICF67" s="16"/>
      <c r="ICG67" s="16"/>
      <c r="ICH67" s="16"/>
      <c r="ICI67" s="16"/>
      <c r="ICJ67" s="16"/>
      <c r="ICK67" s="16"/>
      <c r="ICL67" s="16"/>
      <c r="ICM67" s="16"/>
      <c r="ICN67" s="16"/>
      <c r="ICO67" s="16"/>
      <c r="ICP67" s="16"/>
      <c r="ICQ67" s="16"/>
      <c r="ICR67" s="16"/>
      <c r="ICS67" s="16"/>
      <c r="ICT67" s="16"/>
      <c r="ICU67" s="16"/>
      <c r="ICV67" s="16"/>
      <c r="ICW67" s="16"/>
      <c r="ICX67" s="16"/>
      <c r="ICY67" s="16"/>
      <c r="ICZ67" s="16"/>
      <c r="IDA67" s="16"/>
      <c r="IDB67" s="16"/>
      <c r="IDC67" s="16"/>
      <c r="IDD67" s="16"/>
      <c r="IDE67" s="16"/>
      <c r="IDF67" s="16"/>
      <c r="IDG67" s="16"/>
      <c r="IDH67" s="16"/>
      <c r="IDI67" s="16"/>
      <c r="IDJ67" s="16"/>
      <c r="IDK67" s="16"/>
      <c r="IDL67" s="16"/>
      <c r="IDM67" s="16"/>
      <c r="IDN67" s="16"/>
      <c r="IDO67" s="16"/>
      <c r="IDP67" s="16"/>
      <c r="IDQ67" s="16"/>
      <c r="IDR67" s="16"/>
      <c r="IDS67" s="16"/>
      <c r="IDT67" s="16"/>
      <c r="IDU67" s="16"/>
      <c r="IDV67" s="16"/>
      <c r="IDW67" s="16"/>
      <c r="IDX67" s="16"/>
      <c r="IDY67" s="16"/>
      <c r="IDZ67" s="16"/>
      <c r="IEA67" s="16"/>
      <c r="IEB67" s="16"/>
      <c r="IEC67" s="16"/>
      <c r="IED67" s="16"/>
      <c r="IEE67" s="16"/>
      <c r="IEF67" s="16"/>
      <c r="IEG67" s="16"/>
      <c r="IEH67" s="16"/>
      <c r="IEI67" s="16"/>
      <c r="IEJ67" s="16"/>
      <c r="IEK67" s="16"/>
      <c r="IEL67" s="16"/>
      <c r="IEM67" s="16"/>
      <c r="IEN67" s="16"/>
      <c r="IEO67" s="16"/>
      <c r="IEP67" s="16"/>
      <c r="IEQ67" s="16"/>
      <c r="IER67" s="16"/>
      <c r="IES67" s="16"/>
      <c r="IET67" s="16"/>
      <c r="IEU67" s="16"/>
      <c r="IEV67" s="16"/>
      <c r="IEW67" s="16"/>
      <c r="IEX67" s="16"/>
      <c r="IEY67" s="16"/>
      <c r="IEZ67" s="16"/>
      <c r="IFA67" s="16"/>
      <c r="IFB67" s="16"/>
      <c r="IFC67" s="16"/>
      <c r="IFD67" s="16"/>
      <c r="IFE67" s="16"/>
      <c r="IFF67" s="16"/>
      <c r="IFG67" s="16"/>
      <c r="IFH67" s="16"/>
      <c r="IFI67" s="16"/>
      <c r="IFJ67" s="16"/>
      <c r="IFK67" s="16"/>
      <c r="IFL67" s="16"/>
      <c r="IFM67" s="16"/>
      <c r="IFN67" s="16"/>
      <c r="IFO67" s="16"/>
      <c r="IFP67" s="16"/>
      <c r="IFQ67" s="16"/>
      <c r="IFR67" s="16"/>
      <c r="IFS67" s="16"/>
      <c r="IFT67" s="16"/>
      <c r="IFU67" s="16"/>
      <c r="IFV67" s="16"/>
      <c r="IFW67" s="16"/>
      <c r="IFX67" s="16"/>
      <c r="IFY67" s="16"/>
      <c r="IFZ67" s="16"/>
      <c r="IGA67" s="16"/>
      <c r="IGB67" s="16"/>
      <c r="IGC67" s="16"/>
      <c r="IGD67" s="16"/>
      <c r="IGE67" s="16"/>
      <c r="IGF67" s="16"/>
      <c r="IGG67" s="16"/>
      <c r="IGH67" s="16"/>
      <c r="IGI67" s="16"/>
      <c r="IGJ67" s="16"/>
      <c r="IGK67" s="16"/>
      <c r="IGL67" s="16"/>
      <c r="IGM67" s="16"/>
      <c r="IGN67" s="16"/>
      <c r="IGO67" s="16"/>
      <c r="IGP67" s="16"/>
      <c r="IGQ67" s="16"/>
      <c r="IGR67" s="16"/>
      <c r="IGS67" s="16"/>
      <c r="IGT67" s="16"/>
      <c r="IGU67" s="16"/>
      <c r="IGV67" s="16"/>
      <c r="IGW67" s="16"/>
      <c r="IGX67" s="16"/>
      <c r="IGY67" s="16"/>
      <c r="IGZ67" s="16"/>
      <c r="IHA67" s="16"/>
      <c r="IHB67" s="16"/>
      <c r="IHC67" s="16"/>
      <c r="IHD67" s="16"/>
      <c r="IHE67" s="16"/>
      <c r="IHF67" s="16"/>
      <c r="IHG67" s="16"/>
      <c r="IHH67" s="16"/>
      <c r="IHI67" s="16"/>
      <c r="IHJ67" s="16"/>
      <c r="IHK67" s="16"/>
      <c r="IHL67" s="16"/>
      <c r="IHM67" s="16"/>
      <c r="IHN67" s="16"/>
      <c r="IHO67" s="16"/>
      <c r="IHP67" s="16"/>
      <c r="IHQ67" s="16"/>
      <c r="IHR67" s="16"/>
      <c r="IHS67" s="16"/>
      <c r="IHT67" s="16"/>
      <c r="IHU67" s="16"/>
      <c r="IHV67" s="16"/>
      <c r="IHW67" s="16"/>
      <c r="IHX67" s="16"/>
      <c r="IHY67" s="16"/>
      <c r="IHZ67" s="16"/>
      <c r="IIA67" s="16"/>
      <c r="IIB67" s="16"/>
      <c r="IIC67" s="16"/>
      <c r="IID67" s="16"/>
      <c r="IIE67" s="16"/>
      <c r="IIF67" s="16"/>
      <c r="IIG67" s="16"/>
      <c r="IIH67" s="16"/>
      <c r="III67" s="16"/>
      <c r="IIJ67" s="16"/>
      <c r="IIK67" s="16"/>
      <c r="IIL67" s="16"/>
      <c r="IIM67" s="16"/>
      <c r="IIN67" s="16"/>
      <c r="IIO67" s="16"/>
      <c r="IIP67" s="16"/>
      <c r="IIQ67" s="16"/>
      <c r="IIR67" s="16"/>
      <c r="IIS67" s="16"/>
      <c r="IIT67" s="16"/>
      <c r="IIU67" s="16"/>
      <c r="IIV67" s="16"/>
      <c r="IIW67" s="16"/>
      <c r="IIX67" s="16"/>
      <c r="IIY67" s="16"/>
      <c r="IIZ67" s="16"/>
      <c r="IJA67" s="16"/>
      <c r="IJB67" s="16"/>
      <c r="IJC67" s="16"/>
      <c r="IJD67" s="16"/>
      <c r="IJE67" s="16"/>
      <c r="IJF67" s="16"/>
      <c r="IJG67" s="16"/>
      <c r="IJH67" s="16"/>
      <c r="IJI67" s="16"/>
      <c r="IJJ67" s="16"/>
      <c r="IJK67" s="16"/>
      <c r="IJL67" s="16"/>
      <c r="IJM67" s="16"/>
      <c r="IJN67" s="16"/>
      <c r="IJO67" s="16"/>
      <c r="IJP67" s="16"/>
      <c r="IJQ67" s="16"/>
      <c r="IJR67" s="16"/>
      <c r="IJS67" s="16"/>
      <c r="IJT67" s="16"/>
      <c r="IJU67" s="16"/>
      <c r="IJV67" s="16"/>
      <c r="IJW67" s="16"/>
      <c r="IJX67" s="16"/>
      <c r="IJY67" s="16"/>
      <c r="IJZ67" s="16"/>
      <c r="IKA67" s="16"/>
      <c r="IKB67" s="16"/>
      <c r="IKC67" s="16"/>
      <c r="IKD67" s="16"/>
      <c r="IKE67" s="16"/>
      <c r="IKF67" s="16"/>
      <c r="IKG67" s="16"/>
      <c r="IKH67" s="16"/>
      <c r="IKI67" s="16"/>
      <c r="IKJ67" s="16"/>
      <c r="IKK67" s="16"/>
      <c r="IKL67" s="16"/>
      <c r="IKM67" s="16"/>
      <c r="IKN67" s="16"/>
      <c r="IKO67" s="16"/>
      <c r="IKP67" s="16"/>
      <c r="IKQ67" s="16"/>
      <c r="IKR67" s="16"/>
      <c r="IKS67" s="16"/>
      <c r="IKT67" s="16"/>
      <c r="IKU67" s="16"/>
      <c r="IKV67" s="16"/>
      <c r="IKW67" s="16"/>
      <c r="IKX67" s="16"/>
      <c r="IKY67" s="16"/>
      <c r="IKZ67" s="16"/>
      <c r="ILA67" s="16"/>
      <c r="ILB67" s="16"/>
      <c r="ILC67" s="16"/>
      <c r="ILD67" s="16"/>
      <c r="ILE67" s="16"/>
      <c r="ILF67" s="16"/>
      <c r="ILG67" s="16"/>
      <c r="ILH67" s="16"/>
      <c r="ILI67" s="16"/>
      <c r="ILJ67" s="16"/>
      <c r="ILK67" s="16"/>
      <c r="ILL67" s="16"/>
      <c r="ILM67" s="16"/>
      <c r="ILN67" s="16"/>
      <c r="ILO67" s="16"/>
      <c r="ILP67" s="16"/>
      <c r="ILQ67" s="16"/>
      <c r="ILR67" s="16"/>
      <c r="ILS67" s="16"/>
      <c r="ILT67" s="16"/>
      <c r="ILU67" s="16"/>
      <c r="ILV67" s="16"/>
      <c r="ILW67" s="16"/>
      <c r="ILX67" s="16"/>
      <c r="ILY67" s="16"/>
      <c r="ILZ67" s="16"/>
      <c r="IMA67" s="16"/>
      <c r="IMB67" s="16"/>
      <c r="IMC67" s="16"/>
      <c r="IMD67" s="16"/>
      <c r="IME67" s="16"/>
      <c r="IMF67" s="16"/>
      <c r="IMG67" s="16"/>
      <c r="IMH67" s="16"/>
      <c r="IMI67" s="16"/>
      <c r="IMJ67" s="16"/>
      <c r="IMK67" s="16"/>
      <c r="IML67" s="16"/>
      <c r="IMM67" s="16"/>
      <c r="IMN67" s="16"/>
      <c r="IMO67" s="16"/>
      <c r="IMP67" s="16"/>
      <c r="IMQ67" s="16"/>
      <c r="IMR67" s="16"/>
      <c r="IMS67" s="16"/>
      <c r="IMT67" s="16"/>
      <c r="IMU67" s="16"/>
      <c r="IMV67" s="16"/>
      <c r="IMW67" s="16"/>
      <c r="IMX67" s="16"/>
      <c r="IMY67" s="16"/>
      <c r="IMZ67" s="16"/>
      <c r="INA67" s="16"/>
      <c r="INB67" s="16"/>
      <c r="INC67" s="16"/>
      <c r="IND67" s="16"/>
      <c r="INE67" s="16"/>
      <c r="INF67" s="16"/>
      <c r="ING67" s="16"/>
      <c r="INH67" s="16"/>
      <c r="INI67" s="16"/>
      <c r="INJ67" s="16"/>
      <c r="INK67" s="16"/>
      <c r="INL67" s="16"/>
      <c r="INM67" s="16"/>
      <c r="INN67" s="16"/>
      <c r="INO67" s="16"/>
      <c r="INP67" s="16"/>
      <c r="INQ67" s="16"/>
      <c r="INR67" s="16"/>
      <c r="INS67" s="16"/>
      <c r="INT67" s="16"/>
      <c r="INU67" s="16"/>
      <c r="INV67" s="16"/>
      <c r="INW67" s="16"/>
      <c r="INX67" s="16"/>
      <c r="INY67" s="16"/>
      <c r="INZ67" s="16"/>
      <c r="IOA67" s="16"/>
      <c r="IOB67" s="16"/>
      <c r="IOC67" s="16"/>
      <c r="IOD67" s="16"/>
      <c r="IOE67" s="16"/>
      <c r="IOF67" s="16"/>
      <c r="IOG67" s="16"/>
      <c r="IOH67" s="16"/>
      <c r="IOI67" s="16"/>
      <c r="IOJ67" s="16"/>
      <c r="IOK67" s="16"/>
      <c r="IOL67" s="16"/>
      <c r="IOM67" s="16"/>
      <c r="ION67" s="16"/>
      <c r="IOO67" s="16"/>
      <c r="IOP67" s="16"/>
      <c r="IOQ67" s="16"/>
      <c r="IOR67" s="16"/>
      <c r="IOS67" s="16"/>
      <c r="IOT67" s="16"/>
      <c r="IOU67" s="16"/>
      <c r="IOV67" s="16"/>
      <c r="IOW67" s="16"/>
      <c r="IOX67" s="16"/>
      <c r="IOY67" s="16"/>
      <c r="IOZ67" s="16"/>
      <c r="IPA67" s="16"/>
      <c r="IPB67" s="16"/>
      <c r="IPC67" s="16"/>
      <c r="IPD67" s="16"/>
      <c r="IPE67" s="16"/>
      <c r="IPF67" s="16"/>
      <c r="IPG67" s="16"/>
      <c r="IPH67" s="16"/>
      <c r="IPI67" s="16"/>
      <c r="IPJ67" s="16"/>
      <c r="IPK67" s="16"/>
      <c r="IPL67" s="16"/>
      <c r="IPM67" s="16"/>
      <c r="IPN67" s="16"/>
      <c r="IPO67" s="16"/>
      <c r="IPP67" s="16"/>
      <c r="IPQ67" s="16"/>
      <c r="IPR67" s="16"/>
      <c r="IPS67" s="16"/>
      <c r="IPT67" s="16"/>
      <c r="IPU67" s="16"/>
      <c r="IPV67" s="16"/>
      <c r="IPW67" s="16"/>
      <c r="IPX67" s="16"/>
      <c r="IPY67" s="16"/>
      <c r="IPZ67" s="16"/>
      <c r="IQA67" s="16"/>
      <c r="IQB67" s="16"/>
      <c r="IQC67" s="16"/>
      <c r="IQD67" s="16"/>
      <c r="IQE67" s="16"/>
      <c r="IQF67" s="16"/>
      <c r="IQG67" s="16"/>
      <c r="IQH67" s="16"/>
      <c r="IQI67" s="16"/>
      <c r="IQJ67" s="16"/>
      <c r="IQK67" s="16"/>
      <c r="IQL67" s="16"/>
      <c r="IQM67" s="16"/>
      <c r="IQN67" s="16"/>
      <c r="IQO67" s="16"/>
      <c r="IQP67" s="16"/>
      <c r="IQQ67" s="16"/>
      <c r="IQR67" s="16"/>
      <c r="IQS67" s="16"/>
      <c r="IQT67" s="16"/>
      <c r="IQU67" s="16"/>
      <c r="IQV67" s="16"/>
      <c r="IQW67" s="16"/>
      <c r="IQX67" s="16"/>
      <c r="IQY67" s="16"/>
      <c r="IQZ67" s="16"/>
      <c r="IRA67" s="16"/>
      <c r="IRB67" s="16"/>
      <c r="IRC67" s="16"/>
      <c r="IRD67" s="16"/>
      <c r="IRE67" s="16"/>
      <c r="IRF67" s="16"/>
      <c r="IRG67" s="16"/>
      <c r="IRH67" s="16"/>
      <c r="IRI67" s="16"/>
      <c r="IRJ67" s="16"/>
      <c r="IRK67" s="16"/>
      <c r="IRL67" s="16"/>
      <c r="IRM67" s="16"/>
      <c r="IRN67" s="16"/>
      <c r="IRO67" s="16"/>
      <c r="IRP67" s="16"/>
      <c r="IRQ67" s="16"/>
      <c r="IRR67" s="16"/>
      <c r="IRS67" s="16"/>
      <c r="IRT67" s="16"/>
      <c r="IRU67" s="16"/>
      <c r="IRV67" s="16"/>
      <c r="IRW67" s="16"/>
      <c r="IRX67" s="16"/>
      <c r="IRY67" s="16"/>
      <c r="IRZ67" s="16"/>
      <c r="ISA67" s="16"/>
      <c r="ISB67" s="16"/>
      <c r="ISC67" s="16"/>
      <c r="ISD67" s="16"/>
      <c r="ISE67" s="16"/>
      <c r="ISF67" s="16"/>
      <c r="ISG67" s="16"/>
      <c r="ISH67" s="16"/>
      <c r="ISI67" s="16"/>
      <c r="ISJ67" s="16"/>
      <c r="ISK67" s="16"/>
      <c r="ISL67" s="16"/>
      <c r="ISM67" s="16"/>
      <c r="ISN67" s="16"/>
      <c r="ISO67" s="16"/>
      <c r="ISP67" s="16"/>
      <c r="ISQ67" s="16"/>
      <c r="ISR67" s="16"/>
      <c r="ISS67" s="16"/>
      <c r="IST67" s="16"/>
      <c r="ISU67" s="16"/>
      <c r="ISV67" s="16"/>
      <c r="ISW67" s="16"/>
      <c r="ISX67" s="16"/>
      <c r="ISY67" s="16"/>
      <c r="ISZ67" s="16"/>
      <c r="ITA67" s="16"/>
      <c r="ITB67" s="16"/>
      <c r="ITC67" s="16"/>
      <c r="ITD67" s="16"/>
      <c r="ITE67" s="16"/>
      <c r="ITF67" s="16"/>
      <c r="ITG67" s="16"/>
      <c r="ITH67" s="16"/>
      <c r="ITI67" s="16"/>
      <c r="ITJ67" s="16"/>
      <c r="ITK67" s="16"/>
      <c r="ITL67" s="16"/>
      <c r="ITM67" s="16"/>
      <c r="ITN67" s="16"/>
      <c r="ITO67" s="16"/>
      <c r="ITP67" s="16"/>
      <c r="ITQ67" s="16"/>
      <c r="ITR67" s="16"/>
      <c r="ITS67" s="16"/>
      <c r="ITT67" s="16"/>
      <c r="ITU67" s="16"/>
      <c r="ITV67" s="16"/>
      <c r="ITW67" s="16"/>
      <c r="ITX67" s="16"/>
      <c r="ITY67" s="16"/>
      <c r="ITZ67" s="16"/>
      <c r="IUA67" s="16"/>
      <c r="IUB67" s="16"/>
      <c r="IUC67" s="16"/>
      <c r="IUD67" s="16"/>
      <c r="IUE67" s="16"/>
      <c r="IUF67" s="16"/>
      <c r="IUG67" s="16"/>
      <c r="IUH67" s="16"/>
      <c r="IUI67" s="16"/>
      <c r="IUJ67" s="16"/>
      <c r="IUK67" s="16"/>
      <c r="IUL67" s="16"/>
      <c r="IUM67" s="16"/>
      <c r="IUN67" s="16"/>
      <c r="IUO67" s="16"/>
      <c r="IUP67" s="16"/>
      <c r="IUQ67" s="16"/>
      <c r="IUR67" s="16"/>
      <c r="IUS67" s="16"/>
      <c r="IUT67" s="16"/>
      <c r="IUU67" s="16"/>
      <c r="IUV67" s="16"/>
      <c r="IUW67" s="16"/>
      <c r="IUX67" s="16"/>
      <c r="IUY67" s="16"/>
      <c r="IUZ67" s="16"/>
      <c r="IVA67" s="16"/>
      <c r="IVB67" s="16"/>
      <c r="IVC67" s="16"/>
      <c r="IVD67" s="16"/>
      <c r="IVE67" s="16"/>
      <c r="IVF67" s="16"/>
      <c r="IVG67" s="16"/>
      <c r="IVH67" s="16"/>
      <c r="IVI67" s="16"/>
      <c r="IVJ67" s="16"/>
      <c r="IVK67" s="16"/>
      <c r="IVL67" s="16"/>
      <c r="IVM67" s="16"/>
      <c r="IVN67" s="16"/>
      <c r="IVO67" s="16"/>
      <c r="IVP67" s="16"/>
      <c r="IVQ67" s="16"/>
      <c r="IVR67" s="16"/>
      <c r="IVS67" s="16"/>
      <c r="IVT67" s="16"/>
      <c r="IVU67" s="16"/>
      <c r="IVV67" s="16"/>
      <c r="IVW67" s="16"/>
      <c r="IVX67" s="16"/>
      <c r="IVY67" s="16"/>
      <c r="IVZ67" s="16"/>
      <c r="IWA67" s="16"/>
      <c r="IWB67" s="16"/>
      <c r="IWC67" s="16"/>
      <c r="IWD67" s="16"/>
      <c r="IWE67" s="16"/>
      <c r="IWF67" s="16"/>
      <c r="IWG67" s="16"/>
      <c r="IWH67" s="16"/>
      <c r="IWI67" s="16"/>
      <c r="IWJ67" s="16"/>
      <c r="IWK67" s="16"/>
      <c r="IWL67" s="16"/>
      <c r="IWM67" s="16"/>
      <c r="IWN67" s="16"/>
      <c r="IWO67" s="16"/>
      <c r="IWP67" s="16"/>
      <c r="IWQ67" s="16"/>
      <c r="IWR67" s="16"/>
      <c r="IWS67" s="16"/>
      <c r="IWT67" s="16"/>
      <c r="IWU67" s="16"/>
      <c r="IWV67" s="16"/>
      <c r="IWW67" s="16"/>
      <c r="IWX67" s="16"/>
      <c r="IWY67" s="16"/>
      <c r="IWZ67" s="16"/>
      <c r="IXA67" s="16"/>
      <c r="IXB67" s="16"/>
      <c r="IXC67" s="16"/>
      <c r="IXD67" s="16"/>
      <c r="IXE67" s="16"/>
      <c r="IXF67" s="16"/>
      <c r="IXG67" s="16"/>
      <c r="IXH67" s="16"/>
      <c r="IXI67" s="16"/>
      <c r="IXJ67" s="16"/>
      <c r="IXK67" s="16"/>
      <c r="IXL67" s="16"/>
      <c r="IXM67" s="16"/>
      <c r="IXN67" s="16"/>
      <c r="IXO67" s="16"/>
      <c r="IXP67" s="16"/>
      <c r="IXQ67" s="16"/>
      <c r="IXR67" s="16"/>
      <c r="IXS67" s="16"/>
      <c r="IXT67" s="16"/>
      <c r="IXU67" s="16"/>
      <c r="IXV67" s="16"/>
      <c r="IXW67" s="16"/>
      <c r="IXX67" s="16"/>
      <c r="IXY67" s="16"/>
      <c r="IXZ67" s="16"/>
      <c r="IYA67" s="16"/>
      <c r="IYB67" s="16"/>
      <c r="IYC67" s="16"/>
      <c r="IYD67" s="16"/>
      <c r="IYE67" s="16"/>
      <c r="IYF67" s="16"/>
      <c r="IYG67" s="16"/>
      <c r="IYH67" s="16"/>
      <c r="IYI67" s="16"/>
      <c r="IYJ67" s="16"/>
      <c r="IYK67" s="16"/>
      <c r="IYL67" s="16"/>
      <c r="IYM67" s="16"/>
      <c r="IYN67" s="16"/>
      <c r="IYO67" s="16"/>
      <c r="IYP67" s="16"/>
      <c r="IYQ67" s="16"/>
      <c r="IYR67" s="16"/>
      <c r="IYS67" s="16"/>
      <c r="IYT67" s="16"/>
      <c r="IYU67" s="16"/>
      <c r="IYV67" s="16"/>
      <c r="IYW67" s="16"/>
      <c r="IYX67" s="16"/>
      <c r="IYY67" s="16"/>
      <c r="IYZ67" s="16"/>
      <c r="IZA67" s="16"/>
      <c r="IZB67" s="16"/>
      <c r="IZC67" s="16"/>
      <c r="IZD67" s="16"/>
      <c r="IZE67" s="16"/>
      <c r="IZF67" s="16"/>
      <c r="IZG67" s="16"/>
      <c r="IZH67" s="16"/>
      <c r="IZI67" s="16"/>
      <c r="IZJ67" s="16"/>
      <c r="IZK67" s="16"/>
      <c r="IZL67" s="16"/>
      <c r="IZM67" s="16"/>
      <c r="IZN67" s="16"/>
      <c r="IZO67" s="16"/>
      <c r="IZP67" s="16"/>
      <c r="IZQ67" s="16"/>
      <c r="IZR67" s="16"/>
      <c r="IZS67" s="16"/>
      <c r="IZT67" s="16"/>
      <c r="IZU67" s="16"/>
      <c r="IZV67" s="16"/>
      <c r="IZW67" s="16"/>
      <c r="IZX67" s="16"/>
      <c r="IZY67" s="16"/>
      <c r="IZZ67" s="16"/>
      <c r="JAA67" s="16"/>
      <c r="JAB67" s="16"/>
      <c r="JAC67" s="16"/>
      <c r="JAD67" s="16"/>
      <c r="JAE67" s="16"/>
      <c r="JAF67" s="16"/>
      <c r="JAG67" s="16"/>
      <c r="JAH67" s="16"/>
      <c r="JAI67" s="16"/>
      <c r="JAJ67" s="16"/>
      <c r="JAK67" s="16"/>
      <c r="JAL67" s="16"/>
      <c r="JAM67" s="16"/>
      <c r="JAN67" s="16"/>
      <c r="JAO67" s="16"/>
      <c r="JAP67" s="16"/>
      <c r="JAQ67" s="16"/>
      <c r="JAR67" s="16"/>
      <c r="JAS67" s="16"/>
      <c r="JAT67" s="16"/>
      <c r="JAU67" s="16"/>
      <c r="JAV67" s="16"/>
      <c r="JAW67" s="16"/>
      <c r="JAX67" s="16"/>
      <c r="JAY67" s="16"/>
      <c r="JAZ67" s="16"/>
      <c r="JBA67" s="16"/>
      <c r="JBB67" s="16"/>
      <c r="JBC67" s="16"/>
      <c r="JBD67" s="16"/>
      <c r="JBE67" s="16"/>
      <c r="JBF67" s="16"/>
      <c r="JBG67" s="16"/>
      <c r="JBH67" s="16"/>
      <c r="JBI67" s="16"/>
      <c r="JBJ67" s="16"/>
      <c r="JBK67" s="16"/>
      <c r="JBL67" s="16"/>
      <c r="JBM67" s="16"/>
      <c r="JBN67" s="16"/>
      <c r="JBO67" s="16"/>
      <c r="JBP67" s="16"/>
      <c r="JBQ67" s="16"/>
      <c r="JBR67" s="16"/>
      <c r="JBS67" s="16"/>
      <c r="JBT67" s="16"/>
      <c r="JBU67" s="16"/>
      <c r="JBV67" s="16"/>
      <c r="JBW67" s="16"/>
      <c r="JBX67" s="16"/>
      <c r="JBY67" s="16"/>
      <c r="JBZ67" s="16"/>
      <c r="JCA67" s="16"/>
      <c r="JCB67" s="16"/>
      <c r="JCC67" s="16"/>
      <c r="JCD67" s="16"/>
      <c r="JCE67" s="16"/>
      <c r="JCF67" s="16"/>
      <c r="JCG67" s="16"/>
      <c r="JCH67" s="16"/>
      <c r="JCI67" s="16"/>
      <c r="JCJ67" s="16"/>
      <c r="JCK67" s="16"/>
      <c r="JCL67" s="16"/>
      <c r="JCM67" s="16"/>
      <c r="JCN67" s="16"/>
      <c r="JCO67" s="16"/>
      <c r="JCP67" s="16"/>
      <c r="JCQ67" s="16"/>
      <c r="JCR67" s="16"/>
      <c r="JCS67" s="16"/>
      <c r="JCT67" s="16"/>
      <c r="JCU67" s="16"/>
      <c r="JCV67" s="16"/>
      <c r="JCW67" s="16"/>
      <c r="JCX67" s="16"/>
      <c r="JCY67" s="16"/>
      <c r="JCZ67" s="16"/>
      <c r="JDA67" s="16"/>
      <c r="JDB67" s="16"/>
      <c r="JDC67" s="16"/>
      <c r="JDD67" s="16"/>
      <c r="JDE67" s="16"/>
      <c r="JDF67" s="16"/>
      <c r="JDG67" s="16"/>
      <c r="JDH67" s="16"/>
      <c r="JDI67" s="16"/>
      <c r="JDJ67" s="16"/>
      <c r="JDK67" s="16"/>
      <c r="JDL67" s="16"/>
      <c r="JDM67" s="16"/>
      <c r="JDN67" s="16"/>
      <c r="JDO67" s="16"/>
      <c r="JDP67" s="16"/>
      <c r="JDQ67" s="16"/>
      <c r="JDR67" s="16"/>
      <c r="JDS67" s="16"/>
      <c r="JDT67" s="16"/>
      <c r="JDU67" s="16"/>
      <c r="JDV67" s="16"/>
      <c r="JDW67" s="16"/>
      <c r="JDX67" s="16"/>
      <c r="JDY67" s="16"/>
      <c r="JDZ67" s="16"/>
      <c r="JEA67" s="16"/>
      <c r="JEB67" s="16"/>
      <c r="JEC67" s="16"/>
      <c r="JED67" s="16"/>
      <c r="JEE67" s="16"/>
      <c r="JEF67" s="16"/>
      <c r="JEG67" s="16"/>
      <c r="JEH67" s="16"/>
      <c r="JEI67" s="16"/>
      <c r="JEJ67" s="16"/>
      <c r="JEK67" s="16"/>
      <c r="JEL67" s="16"/>
      <c r="JEM67" s="16"/>
      <c r="JEN67" s="16"/>
      <c r="JEO67" s="16"/>
      <c r="JEP67" s="16"/>
      <c r="JEQ67" s="16"/>
      <c r="JER67" s="16"/>
      <c r="JES67" s="16"/>
      <c r="JET67" s="16"/>
      <c r="JEU67" s="16"/>
      <c r="JEV67" s="16"/>
      <c r="JEW67" s="16"/>
      <c r="JEX67" s="16"/>
      <c r="JEY67" s="16"/>
      <c r="JEZ67" s="16"/>
      <c r="JFA67" s="16"/>
      <c r="JFB67" s="16"/>
      <c r="JFC67" s="16"/>
      <c r="JFD67" s="16"/>
      <c r="JFE67" s="16"/>
      <c r="JFF67" s="16"/>
      <c r="JFG67" s="16"/>
      <c r="JFH67" s="16"/>
      <c r="JFI67" s="16"/>
      <c r="JFJ67" s="16"/>
      <c r="JFK67" s="16"/>
      <c r="JFL67" s="16"/>
      <c r="JFM67" s="16"/>
      <c r="JFN67" s="16"/>
      <c r="JFO67" s="16"/>
      <c r="JFP67" s="16"/>
      <c r="JFQ67" s="16"/>
      <c r="JFR67" s="16"/>
      <c r="JFS67" s="16"/>
      <c r="JFT67" s="16"/>
      <c r="JFU67" s="16"/>
      <c r="JFV67" s="16"/>
      <c r="JFW67" s="16"/>
      <c r="JFX67" s="16"/>
      <c r="JFY67" s="16"/>
      <c r="JFZ67" s="16"/>
      <c r="JGA67" s="16"/>
      <c r="JGB67" s="16"/>
      <c r="JGC67" s="16"/>
      <c r="JGD67" s="16"/>
      <c r="JGE67" s="16"/>
      <c r="JGF67" s="16"/>
      <c r="JGG67" s="16"/>
      <c r="JGH67" s="16"/>
      <c r="JGI67" s="16"/>
      <c r="JGJ67" s="16"/>
      <c r="JGK67" s="16"/>
      <c r="JGL67" s="16"/>
      <c r="JGM67" s="16"/>
      <c r="JGN67" s="16"/>
      <c r="JGO67" s="16"/>
      <c r="JGP67" s="16"/>
      <c r="JGQ67" s="16"/>
      <c r="JGR67" s="16"/>
      <c r="JGS67" s="16"/>
      <c r="JGT67" s="16"/>
      <c r="JGU67" s="16"/>
      <c r="JGV67" s="16"/>
      <c r="JGW67" s="16"/>
      <c r="JGX67" s="16"/>
      <c r="JGY67" s="16"/>
      <c r="JGZ67" s="16"/>
      <c r="JHA67" s="16"/>
      <c r="JHB67" s="16"/>
      <c r="JHC67" s="16"/>
      <c r="JHD67" s="16"/>
      <c r="JHE67" s="16"/>
      <c r="JHF67" s="16"/>
      <c r="JHG67" s="16"/>
      <c r="JHH67" s="16"/>
      <c r="JHI67" s="16"/>
      <c r="JHJ67" s="16"/>
      <c r="JHK67" s="16"/>
      <c r="JHL67" s="16"/>
      <c r="JHM67" s="16"/>
      <c r="JHN67" s="16"/>
      <c r="JHO67" s="16"/>
      <c r="JHP67" s="16"/>
      <c r="JHQ67" s="16"/>
      <c r="JHR67" s="16"/>
      <c r="JHS67" s="16"/>
      <c r="JHT67" s="16"/>
      <c r="JHU67" s="16"/>
      <c r="JHV67" s="16"/>
      <c r="JHW67" s="16"/>
      <c r="JHX67" s="16"/>
      <c r="JHY67" s="16"/>
      <c r="JHZ67" s="16"/>
      <c r="JIA67" s="16"/>
      <c r="JIB67" s="16"/>
      <c r="JIC67" s="16"/>
      <c r="JID67" s="16"/>
      <c r="JIE67" s="16"/>
      <c r="JIF67" s="16"/>
      <c r="JIG67" s="16"/>
      <c r="JIH67" s="16"/>
      <c r="JII67" s="16"/>
      <c r="JIJ67" s="16"/>
      <c r="JIK67" s="16"/>
      <c r="JIL67" s="16"/>
      <c r="JIM67" s="16"/>
      <c r="JIN67" s="16"/>
      <c r="JIO67" s="16"/>
      <c r="JIP67" s="16"/>
      <c r="JIQ67" s="16"/>
      <c r="JIR67" s="16"/>
      <c r="JIS67" s="16"/>
      <c r="JIT67" s="16"/>
      <c r="JIU67" s="16"/>
      <c r="JIV67" s="16"/>
      <c r="JIW67" s="16"/>
      <c r="JIX67" s="16"/>
      <c r="JIY67" s="16"/>
      <c r="JIZ67" s="16"/>
      <c r="JJA67" s="16"/>
      <c r="JJB67" s="16"/>
      <c r="JJC67" s="16"/>
      <c r="JJD67" s="16"/>
      <c r="JJE67" s="16"/>
      <c r="JJF67" s="16"/>
      <c r="JJG67" s="16"/>
      <c r="JJH67" s="16"/>
      <c r="JJI67" s="16"/>
      <c r="JJJ67" s="16"/>
      <c r="JJK67" s="16"/>
      <c r="JJL67" s="16"/>
      <c r="JJM67" s="16"/>
      <c r="JJN67" s="16"/>
      <c r="JJO67" s="16"/>
      <c r="JJP67" s="16"/>
      <c r="JJQ67" s="16"/>
      <c r="JJR67" s="16"/>
      <c r="JJS67" s="16"/>
      <c r="JJT67" s="16"/>
      <c r="JJU67" s="16"/>
      <c r="JJV67" s="16"/>
      <c r="JJW67" s="16"/>
      <c r="JJX67" s="16"/>
      <c r="JJY67" s="16"/>
      <c r="JJZ67" s="16"/>
      <c r="JKA67" s="16"/>
      <c r="JKB67" s="16"/>
      <c r="JKC67" s="16"/>
      <c r="JKD67" s="16"/>
      <c r="JKE67" s="16"/>
      <c r="JKF67" s="16"/>
      <c r="JKG67" s="16"/>
      <c r="JKH67" s="16"/>
      <c r="JKI67" s="16"/>
      <c r="JKJ67" s="16"/>
      <c r="JKK67" s="16"/>
      <c r="JKL67" s="16"/>
      <c r="JKM67" s="16"/>
      <c r="JKN67" s="16"/>
      <c r="JKO67" s="16"/>
      <c r="JKP67" s="16"/>
      <c r="JKQ67" s="16"/>
      <c r="JKR67" s="16"/>
      <c r="JKS67" s="16"/>
      <c r="JKT67" s="16"/>
      <c r="JKU67" s="16"/>
      <c r="JKV67" s="16"/>
      <c r="JKW67" s="16"/>
      <c r="JKX67" s="16"/>
      <c r="JKY67" s="16"/>
      <c r="JKZ67" s="16"/>
      <c r="JLA67" s="16"/>
      <c r="JLB67" s="16"/>
      <c r="JLC67" s="16"/>
      <c r="JLD67" s="16"/>
      <c r="JLE67" s="16"/>
      <c r="JLF67" s="16"/>
      <c r="JLG67" s="16"/>
      <c r="JLH67" s="16"/>
      <c r="JLI67" s="16"/>
      <c r="JLJ67" s="16"/>
      <c r="JLK67" s="16"/>
      <c r="JLL67" s="16"/>
      <c r="JLM67" s="16"/>
      <c r="JLN67" s="16"/>
      <c r="JLO67" s="16"/>
      <c r="JLP67" s="16"/>
      <c r="JLQ67" s="16"/>
      <c r="JLR67" s="16"/>
      <c r="JLS67" s="16"/>
      <c r="JLT67" s="16"/>
      <c r="JLU67" s="16"/>
      <c r="JLV67" s="16"/>
      <c r="JLW67" s="16"/>
      <c r="JLX67" s="16"/>
      <c r="JLY67" s="16"/>
      <c r="JLZ67" s="16"/>
      <c r="JMA67" s="16"/>
      <c r="JMB67" s="16"/>
      <c r="JMC67" s="16"/>
      <c r="JMD67" s="16"/>
      <c r="JME67" s="16"/>
      <c r="JMF67" s="16"/>
      <c r="JMG67" s="16"/>
      <c r="JMH67" s="16"/>
      <c r="JMI67" s="16"/>
      <c r="JMJ67" s="16"/>
      <c r="JMK67" s="16"/>
      <c r="JML67" s="16"/>
      <c r="JMM67" s="16"/>
      <c r="JMN67" s="16"/>
      <c r="JMO67" s="16"/>
      <c r="JMP67" s="16"/>
      <c r="JMQ67" s="16"/>
      <c r="JMR67" s="16"/>
      <c r="JMS67" s="16"/>
      <c r="JMT67" s="16"/>
      <c r="JMU67" s="16"/>
      <c r="JMV67" s="16"/>
      <c r="JMW67" s="16"/>
      <c r="JMX67" s="16"/>
      <c r="JMY67" s="16"/>
      <c r="JMZ67" s="16"/>
      <c r="JNA67" s="16"/>
      <c r="JNB67" s="16"/>
      <c r="JNC67" s="16"/>
      <c r="JND67" s="16"/>
      <c r="JNE67" s="16"/>
      <c r="JNF67" s="16"/>
      <c r="JNG67" s="16"/>
      <c r="JNH67" s="16"/>
      <c r="JNI67" s="16"/>
      <c r="JNJ67" s="16"/>
      <c r="JNK67" s="16"/>
      <c r="JNL67" s="16"/>
      <c r="JNM67" s="16"/>
      <c r="JNN67" s="16"/>
      <c r="JNO67" s="16"/>
      <c r="JNP67" s="16"/>
      <c r="JNQ67" s="16"/>
      <c r="JNR67" s="16"/>
      <c r="JNS67" s="16"/>
      <c r="JNT67" s="16"/>
      <c r="JNU67" s="16"/>
      <c r="JNV67" s="16"/>
      <c r="JNW67" s="16"/>
      <c r="JNX67" s="16"/>
      <c r="JNY67" s="16"/>
      <c r="JNZ67" s="16"/>
      <c r="JOA67" s="16"/>
      <c r="JOB67" s="16"/>
      <c r="JOC67" s="16"/>
      <c r="JOD67" s="16"/>
      <c r="JOE67" s="16"/>
      <c r="JOF67" s="16"/>
      <c r="JOG67" s="16"/>
      <c r="JOH67" s="16"/>
      <c r="JOI67" s="16"/>
      <c r="JOJ67" s="16"/>
      <c r="JOK67" s="16"/>
      <c r="JOL67" s="16"/>
      <c r="JOM67" s="16"/>
      <c r="JON67" s="16"/>
      <c r="JOO67" s="16"/>
      <c r="JOP67" s="16"/>
      <c r="JOQ67" s="16"/>
      <c r="JOR67" s="16"/>
      <c r="JOS67" s="16"/>
      <c r="JOT67" s="16"/>
      <c r="JOU67" s="16"/>
      <c r="JOV67" s="16"/>
      <c r="JOW67" s="16"/>
      <c r="JOX67" s="16"/>
      <c r="JOY67" s="16"/>
      <c r="JOZ67" s="16"/>
      <c r="JPA67" s="16"/>
      <c r="JPB67" s="16"/>
      <c r="JPC67" s="16"/>
      <c r="JPD67" s="16"/>
      <c r="JPE67" s="16"/>
      <c r="JPF67" s="16"/>
      <c r="JPG67" s="16"/>
      <c r="JPH67" s="16"/>
      <c r="JPI67" s="16"/>
      <c r="JPJ67" s="16"/>
      <c r="JPK67" s="16"/>
      <c r="JPL67" s="16"/>
      <c r="JPM67" s="16"/>
      <c r="JPN67" s="16"/>
      <c r="JPO67" s="16"/>
      <c r="JPP67" s="16"/>
      <c r="JPQ67" s="16"/>
      <c r="JPR67" s="16"/>
      <c r="JPS67" s="16"/>
      <c r="JPT67" s="16"/>
      <c r="JPU67" s="16"/>
      <c r="JPV67" s="16"/>
      <c r="JPW67" s="16"/>
      <c r="JPX67" s="16"/>
      <c r="JPY67" s="16"/>
      <c r="JPZ67" s="16"/>
      <c r="JQA67" s="16"/>
      <c r="JQB67" s="16"/>
      <c r="JQC67" s="16"/>
      <c r="JQD67" s="16"/>
      <c r="JQE67" s="16"/>
      <c r="JQF67" s="16"/>
      <c r="JQG67" s="16"/>
      <c r="JQH67" s="16"/>
      <c r="JQI67" s="16"/>
      <c r="JQJ67" s="16"/>
      <c r="JQK67" s="16"/>
      <c r="JQL67" s="16"/>
      <c r="JQM67" s="16"/>
      <c r="JQN67" s="16"/>
      <c r="JQO67" s="16"/>
      <c r="JQP67" s="16"/>
      <c r="JQQ67" s="16"/>
      <c r="JQR67" s="16"/>
      <c r="JQS67" s="16"/>
      <c r="JQT67" s="16"/>
      <c r="JQU67" s="16"/>
      <c r="JQV67" s="16"/>
      <c r="JQW67" s="16"/>
      <c r="JQX67" s="16"/>
      <c r="JQY67" s="16"/>
      <c r="JQZ67" s="16"/>
      <c r="JRA67" s="16"/>
      <c r="JRB67" s="16"/>
      <c r="JRC67" s="16"/>
      <c r="JRD67" s="16"/>
      <c r="JRE67" s="16"/>
      <c r="JRF67" s="16"/>
      <c r="JRG67" s="16"/>
      <c r="JRH67" s="16"/>
      <c r="JRI67" s="16"/>
      <c r="JRJ67" s="16"/>
      <c r="JRK67" s="16"/>
      <c r="JRL67" s="16"/>
      <c r="JRM67" s="16"/>
      <c r="JRN67" s="16"/>
      <c r="JRO67" s="16"/>
      <c r="JRP67" s="16"/>
      <c r="JRQ67" s="16"/>
      <c r="JRR67" s="16"/>
      <c r="JRS67" s="16"/>
      <c r="JRT67" s="16"/>
      <c r="JRU67" s="16"/>
      <c r="JRV67" s="16"/>
      <c r="JRW67" s="16"/>
      <c r="JRX67" s="16"/>
      <c r="JRY67" s="16"/>
      <c r="JRZ67" s="16"/>
      <c r="JSA67" s="16"/>
      <c r="JSB67" s="16"/>
      <c r="JSC67" s="16"/>
      <c r="JSD67" s="16"/>
      <c r="JSE67" s="16"/>
      <c r="JSF67" s="16"/>
      <c r="JSG67" s="16"/>
      <c r="JSH67" s="16"/>
      <c r="JSI67" s="16"/>
      <c r="JSJ67" s="16"/>
      <c r="JSK67" s="16"/>
      <c r="JSL67" s="16"/>
      <c r="JSM67" s="16"/>
      <c r="JSN67" s="16"/>
      <c r="JSO67" s="16"/>
      <c r="JSP67" s="16"/>
      <c r="JSQ67" s="16"/>
      <c r="JSR67" s="16"/>
      <c r="JSS67" s="16"/>
      <c r="JST67" s="16"/>
      <c r="JSU67" s="16"/>
      <c r="JSV67" s="16"/>
      <c r="JSW67" s="16"/>
      <c r="JSX67" s="16"/>
      <c r="JSY67" s="16"/>
      <c r="JSZ67" s="16"/>
      <c r="JTA67" s="16"/>
      <c r="JTB67" s="16"/>
      <c r="JTC67" s="16"/>
      <c r="JTD67" s="16"/>
      <c r="JTE67" s="16"/>
      <c r="JTF67" s="16"/>
      <c r="JTG67" s="16"/>
      <c r="JTH67" s="16"/>
      <c r="JTI67" s="16"/>
      <c r="JTJ67" s="16"/>
      <c r="JTK67" s="16"/>
      <c r="JTL67" s="16"/>
      <c r="JTM67" s="16"/>
      <c r="JTN67" s="16"/>
      <c r="JTO67" s="16"/>
      <c r="JTP67" s="16"/>
      <c r="JTQ67" s="16"/>
      <c r="JTR67" s="16"/>
      <c r="JTS67" s="16"/>
      <c r="JTT67" s="16"/>
      <c r="JTU67" s="16"/>
      <c r="JTV67" s="16"/>
      <c r="JTW67" s="16"/>
      <c r="JTX67" s="16"/>
      <c r="JTY67" s="16"/>
      <c r="JTZ67" s="16"/>
      <c r="JUA67" s="16"/>
      <c r="JUB67" s="16"/>
      <c r="JUC67" s="16"/>
      <c r="JUD67" s="16"/>
      <c r="JUE67" s="16"/>
      <c r="JUF67" s="16"/>
      <c r="JUG67" s="16"/>
      <c r="JUH67" s="16"/>
      <c r="JUI67" s="16"/>
      <c r="JUJ67" s="16"/>
      <c r="JUK67" s="16"/>
      <c r="JUL67" s="16"/>
      <c r="JUM67" s="16"/>
      <c r="JUN67" s="16"/>
      <c r="JUO67" s="16"/>
      <c r="JUP67" s="16"/>
      <c r="JUQ67" s="16"/>
      <c r="JUR67" s="16"/>
      <c r="JUS67" s="16"/>
      <c r="JUT67" s="16"/>
      <c r="JUU67" s="16"/>
      <c r="JUV67" s="16"/>
      <c r="JUW67" s="16"/>
      <c r="JUX67" s="16"/>
      <c r="JUY67" s="16"/>
      <c r="JUZ67" s="16"/>
      <c r="JVA67" s="16"/>
      <c r="JVB67" s="16"/>
      <c r="JVC67" s="16"/>
      <c r="JVD67" s="16"/>
      <c r="JVE67" s="16"/>
      <c r="JVF67" s="16"/>
      <c r="JVG67" s="16"/>
      <c r="JVH67" s="16"/>
      <c r="JVI67" s="16"/>
      <c r="JVJ67" s="16"/>
      <c r="JVK67" s="16"/>
      <c r="JVL67" s="16"/>
      <c r="JVM67" s="16"/>
      <c r="JVN67" s="16"/>
      <c r="JVO67" s="16"/>
      <c r="JVP67" s="16"/>
      <c r="JVQ67" s="16"/>
      <c r="JVR67" s="16"/>
      <c r="JVS67" s="16"/>
      <c r="JVT67" s="16"/>
      <c r="JVU67" s="16"/>
      <c r="JVV67" s="16"/>
      <c r="JVW67" s="16"/>
      <c r="JVX67" s="16"/>
      <c r="JVY67" s="16"/>
      <c r="JVZ67" s="16"/>
      <c r="JWA67" s="16"/>
      <c r="JWB67" s="16"/>
      <c r="JWC67" s="16"/>
      <c r="JWD67" s="16"/>
      <c r="JWE67" s="16"/>
      <c r="JWF67" s="16"/>
      <c r="JWG67" s="16"/>
      <c r="JWH67" s="16"/>
      <c r="JWI67" s="16"/>
      <c r="JWJ67" s="16"/>
      <c r="JWK67" s="16"/>
      <c r="JWL67" s="16"/>
      <c r="JWM67" s="16"/>
      <c r="JWN67" s="16"/>
      <c r="JWO67" s="16"/>
      <c r="JWP67" s="16"/>
      <c r="JWQ67" s="16"/>
      <c r="JWR67" s="16"/>
      <c r="JWS67" s="16"/>
      <c r="JWT67" s="16"/>
      <c r="JWU67" s="16"/>
      <c r="JWV67" s="16"/>
      <c r="JWW67" s="16"/>
      <c r="JWX67" s="16"/>
      <c r="JWY67" s="16"/>
      <c r="JWZ67" s="16"/>
      <c r="JXA67" s="16"/>
      <c r="JXB67" s="16"/>
      <c r="JXC67" s="16"/>
      <c r="JXD67" s="16"/>
      <c r="JXE67" s="16"/>
      <c r="JXF67" s="16"/>
      <c r="JXG67" s="16"/>
      <c r="JXH67" s="16"/>
      <c r="JXI67" s="16"/>
      <c r="JXJ67" s="16"/>
      <c r="JXK67" s="16"/>
      <c r="JXL67" s="16"/>
      <c r="JXM67" s="16"/>
      <c r="JXN67" s="16"/>
      <c r="JXO67" s="16"/>
      <c r="JXP67" s="16"/>
      <c r="JXQ67" s="16"/>
      <c r="JXR67" s="16"/>
      <c r="JXS67" s="16"/>
      <c r="JXT67" s="16"/>
      <c r="JXU67" s="16"/>
      <c r="JXV67" s="16"/>
      <c r="JXW67" s="16"/>
      <c r="JXX67" s="16"/>
      <c r="JXY67" s="16"/>
      <c r="JXZ67" s="16"/>
      <c r="JYA67" s="16"/>
      <c r="JYB67" s="16"/>
      <c r="JYC67" s="16"/>
      <c r="JYD67" s="16"/>
      <c r="JYE67" s="16"/>
      <c r="JYF67" s="16"/>
      <c r="JYG67" s="16"/>
      <c r="JYH67" s="16"/>
      <c r="JYI67" s="16"/>
      <c r="JYJ67" s="16"/>
      <c r="JYK67" s="16"/>
      <c r="JYL67" s="16"/>
      <c r="JYM67" s="16"/>
      <c r="JYN67" s="16"/>
      <c r="JYO67" s="16"/>
      <c r="JYP67" s="16"/>
      <c r="JYQ67" s="16"/>
      <c r="JYR67" s="16"/>
      <c r="JYS67" s="16"/>
      <c r="JYT67" s="16"/>
      <c r="JYU67" s="16"/>
      <c r="JYV67" s="16"/>
      <c r="JYW67" s="16"/>
      <c r="JYX67" s="16"/>
      <c r="JYY67" s="16"/>
      <c r="JYZ67" s="16"/>
      <c r="JZA67" s="16"/>
      <c r="JZB67" s="16"/>
      <c r="JZC67" s="16"/>
      <c r="JZD67" s="16"/>
      <c r="JZE67" s="16"/>
      <c r="JZF67" s="16"/>
      <c r="JZG67" s="16"/>
      <c r="JZH67" s="16"/>
      <c r="JZI67" s="16"/>
      <c r="JZJ67" s="16"/>
      <c r="JZK67" s="16"/>
      <c r="JZL67" s="16"/>
      <c r="JZM67" s="16"/>
      <c r="JZN67" s="16"/>
      <c r="JZO67" s="16"/>
      <c r="JZP67" s="16"/>
      <c r="JZQ67" s="16"/>
      <c r="JZR67" s="16"/>
      <c r="JZS67" s="16"/>
      <c r="JZT67" s="16"/>
      <c r="JZU67" s="16"/>
      <c r="JZV67" s="16"/>
      <c r="JZW67" s="16"/>
      <c r="JZX67" s="16"/>
      <c r="JZY67" s="16"/>
      <c r="JZZ67" s="16"/>
      <c r="KAA67" s="16"/>
      <c r="KAB67" s="16"/>
      <c r="KAC67" s="16"/>
      <c r="KAD67" s="16"/>
      <c r="KAE67" s="16"/>
      <c r="KAF67" s="16"/>
      <c r="KAG67" s="16"/>
      <c r="KAH67" s="16"/>
      <c r="KAI67" s="16"/>
      <c r="KAJ67" s="16"/>
      <c r="KAK67" s="16"/>
      <c r="KAL67" s="16"/>
      <c r="KAM67" s="16"/>
      <c r="KAN67" s="16"/>
      <c r="KAO67" s="16"/>
      <c r="KAP67" s="16"/>
      <c r="KAQ67" s="16"/>
      <c r="KAR67" s="16"/>
      <c r="KAS67" s="16"/>
      <c r="KAT67" s="16"/>
      <c r="KAU67" s="16"/>
      <c r="KAV67" s="16"/>
      <c r="KAW67" s="16"/>
      <c r="KAX67" s="16"/>
      <c r="KAY67" s="16"/>
      <c r="KAZ67" s="16"/>
      <c r="KBA67" s="16"/>
      <c r="KBB67" s="16"/>
      <c r="KBC67" s="16"/>
      <c r="KBD67" s="16"/>
      <c r="KBE67" s="16"/>
      <c r="KBF67" s="16"/>
      <c r="KBG67" s="16"/>
      <c r="KBH67" s="16"/>
      <c r="KBI67" s="16"/>
      <c r="KBJ67" s="16"/>
      <c r="KBK67" s="16"/>
      <c r="KBL67" s="16"/>
      <c r="KBM67" s="16"/>
      <c r="KBN67" s="16"/>
      <c r="KBO67" s="16"/>
      <c r="KBP67" s="16"/>
      <c r="KBQ67" s="16"/>
      <c r="KBR67" s="16"/>
      <c r="KBS67" s="16"/>
      <c r="KBT67" s="16"/>
      <c r="KBU67" s="16"/>
      <c r="KBV67" s="16"/>
      <c r="KBW67" s="16"/>
      <c r="KBX67" s="16"/>
      <c r="KBY67" s="16"/>
      <c r="KBZ67" s="16"/>
      <c r="KCA67" s="16"/>
      <c r="KCB67" s="16"/>
      <c r="KCC67" s="16"/>
      <c r="KCD67" s="16"/>
      <c r="KCE67" s="16"/>
      <c r="KCF67" s="16"/>
      <c r="KCG67" s="16"/>
      <c r="KCH67" s="16"/>
      <c r="KCI67" s="16"/>
      <c r="KCJ67" s="16"/>
      <c r="KCK67" s="16"/>
      <c r="KCL67" s="16"/>
      <c r="KCM67" s="16"/>
      <c r="KCN67" s="16"/>
      <c r="KCO67" s="16"/>
      <c r="KCP67" s="16"/>
      <c r="KCQ67" s="16"/>
      <c r="KCR67" s="16"/>
      <c r="KCS67" s="16"/>
      <c r="KCT67" s="16"/>
      <c r="KCU67" s="16"/>
      <c r="KCV67" s="16"/>
      <c r="KCW67" s="16"/>
      <c r="KCX67" s="16"/>
      <c r="KCY67" s="16"/>
      <c r="KCZ67" s="16"/>
      <c r="KDA67" s="16"/>
      <c r="KDB67" s="16"/>
      <c r="KDC67" s="16"/>
      <c r="KDD67" s="16"/>
      <c r="KDE67" s="16"/>
      <c r="KDF67" s="16"/>
      <c r="KDG67" s="16"/>
      <c r="KDH67" s="16"/>
      <c r="KDI67" s="16"/>
      <c r="KDJ67" s="16"/>
      <c r="KDK67" s="16"/>
      <c r="KDL67" s="16"/>
      <c r="KDM67" s="16"/>
      <c r="KDN67" s="16"/>
      <c r="KDO67" s="16"/>
      <c r="KDP67" s="16"/>
      <c r="KDQ67" s="16"/>
      <c r="KDR67" s="16"/>
      <c r="KDS67" s="16"/>
      <c r="KDT67" s="16"/>
      <c r="KDU67" s="16"/>
      <c r="KDV67" s="16"/>
      <c r="KDW67" s="16"/>
      <c r="KDX67" s="16"/>
      <c r="KDY67" s="16"/>
      <c r="KDZ67" s="16"/>
      <c r="KEA67" s="16"/>
      <c r="KEB67" s="16"/>
      <c r="KEC67" s="16"/>
      <c r="KED67" s="16"/>
      <c r="KEE67" s="16"/>
      <c r="KEF67" s="16"/>
      <c r="KEG67" s="16"/>
      <c r="KEH67" s="16"/>
      <c r="KEI67" s="16"/>
      <c r="KEJ67" s="16"/>
      <c r="KEK67" s="16"/>
      <c r="KEL67" s="16"/>
      <c r="KEM67" s="16"/>
      <c r="KEN67" s="16"/>
      <c r="KEO67" s="16"/>
      <c r="KEP67" s="16"/>
      <c r="KEQ67" s="16"/>
      <c r="KER67" s="16"/>
      <c r="KES67" s="16"/>
      <c r="KET67" s="16"/>
      <c r="KEU67" s="16"/>
      <c r="KEV67" s="16"/>
      <c r="KEW67" s="16"/>
      <c r="KEX67" s="16"/>
      <c r="KEY67" s="16"/>
      <c r="KEZ67" s="16"/>
      <c r="KFA67" s="16"/>
      <c r="KFB67" s="16"/>
      <c r="KFC67" s="16"/>
      <c r="KFD67" s="16"/>
      <c r="KFE67" s="16"/>
      <c r="KFF67" s="16"/>
      <c r="KFG67" s="16"/>
      <c r="KFH67" s="16"/>
      <c r="KFI67" s="16"/>
      <c r="KFJ67" s="16"/>
      <c r="KFK67" s="16"/>
      <c r="KFL67" s="16"/>
      <c r="KFM67" s="16"/>
      <c r="KFN67" s="16"/>
      <c r="KFO67" s="16"/>
      <c r="KFP67" s="16"/>
      <c r="KFQ67" s="16"/>
      <c r="KFR67" s="16"/>
      <c r="KFS67" s="16"/>
      <c r="KFT67" s="16"/>
      <c r="KFU67" s="16"/>
      <c r="KFV67" s="16"/>
      <c r="KFW67" s="16"/>
      <c r="KFX67" s="16"/>
      <c r="KFY67" s="16"/>
      <c r="KFZ67" s="16"/>
      <c r="KGA67" s="16"/>
      <c r="KGB67" s="16"/>
      <c r="KGC67" s="16"/>
      <c r="KGD67" s="16"/>
      <c r="KGE67" s="16"/>
      <c r="KGF67" s="16"/>
      <c r="KGG67" s="16"/>
      <c r="KGH67" s="16"/>
      <c r="KGI67" s="16"/>
      <c r="KGJ67" s="16"/>
      <c r="KGK67" s="16"/>
      <c r="KGL67" s="16"/>
      <c r="KGM67" s="16"/>
      <c r="KGN67" s="16"/>
      <c r="KGO67" s="16"/>
      <c r="KGP67" s="16"/>
      <c r="KGQ67" s="16"/>
      <c r="KGR67" s="16"/>
      <c r="KGS67" s="16"/>
      <c r="KGT67" s="16"/>
      <c r="KGU67" s="16"/>
      <c r="KGV67" s="16"/>
      <c r="KGW67" s="16"/>
      <c r="KGX67" s="16"/>
      <c r="KGY67" s="16"/>
      <c r="KGZ67" s="16"/>
      <c r="KHA67" s="16"/>
      <c r="KHB67" s="16"/>
      <c r="KHC67" s="16"/>
      <c r="KHD67" s="16"/>
      <c r="KHE67" s="16"/>
      <c r="KHF67" s="16"/>
      <c r="KHG67" s="16"/>
      <c r="KHH67" s="16"/>
      <c r="KHI67" s="16"/>
      <c r="KHJ67" s="16"/>
      <c r="KHK67" s="16"/>
      <c r="KHL67" s="16"/>
      <c r="KHM67" s="16"/>
      <c r="KHN67" s="16"/>
      <c r="KHO67" s="16"/>
      <c r="KHP67" s="16"/>
      <c r="KHQ67" s="16"/>
      <c r="KHR67" s="16"/>
      <c r="KHS67" s="16"/>
      <c r="KHT67" s="16"/>
      <c r="KHU67" s="16"/>
      <c r="KHV67" s="16"/>
      <c r="KHW67" s="16"/>
      <c r="KHX67" s="16"/>
      <c r="KHY67" s="16"/>
      <c r="KHZ67" s="16"/>
      <c r="KIA67" s="16"/>
      <c r="KIB67" s="16"/>
      <c r="KIC67" s="16"/>
      <c r="KID67" s="16"/>
      <c r="KIE67" s="16"/>
      <c r="KIF67" s="16"/>
      <c r="KIG67" s="16"/>
      <c r="KIH67" s="16"/>
      <c r="KII67" s="16"/>
      <c r="KIJ67" s="16"/>
      <c r="KIK67" s="16"/>
      <c r="KIL67" s="16"/>
      <c r="KIM67" s="16"/>
      <c r="KIN67" s="16"/>
      <c r="KIO67" s="16"/>
      <c r="KIP67" s="16"/>
      <c r="KIQ67" s="16"/>
      <c r="KIR67" s="16"/>
      <c r="KIS67" s="16"/>
      <c r="KIT67" s="16"/>
      <c r="KIU67" s="16"/>
      <c r="KIV67" s="16"/>
      <c r="KIW67" s="16"/>
      <c r="KIX67" s="16"/>
      <c r="KIY67" s="16"/>
      <c r="KIZ67" s="16"/>
      <c r="KJA67" s="16"/>
      <c r="KJB67" s="16"/>
      <c r="KJC67" s="16"/>
      <c r="KJD67" s="16"/>
      <c r="KJE67" s="16"/>
      <c r="KJF67" s="16"/>
      <c r="KJG67" s="16"/>
      <c r="KJH67" s="16"/>
      <c r="KJI67" s="16"/>
      <c r="KJJ67" s="16"/>
      <c r="KJK67" s="16"/>
      <c r="KJL67" s="16"/>
      <c r="KJM67" s="16"/>
      <c r="KJN67" s="16"/>
      <c r="KJO67" s="16"/>
      <c r="KJP67" s="16"/>
      <c r="KJQ67" s="16"/>
      <c r="KJR67" s="16"/>
      <c r="KJS67" s="16"/>
      <c r="KJT67" s="16"/>
      <c r="KJU67" s="16"/>
      <c r="KJV67" s="16"/>
      <c r="KJW67" s="16"/>
      <c r="KJX67" s="16"/>
      <c r="KJY67" s="16"/>
      <c r="KJZ67" s="16"/>
      <c r="KKA67" s="16"/>
      <c r="KKB67" s="16"/>
      <c r="KKC67" s="16"/>
      <c r="KKD67" s="16"/>
      <c r="KKE67" s="16"/>
      <c r="KKF67" s="16"/>
      <c r="KKG67" s="16"/>
      <c r="KKH67" s="16"/>
      <c r="KKI67" s="16"/>
      <c r="KKJ67" s="16"/>
      <c r="KKK67" s="16"/>
      <c r="KKL67" s="16"/>
      <c r="KKM67" s="16"/>
      <c r="KKN67" s="16"/>
      <c r="KKO67" s="16"/>
      <c r="KKP67" s="16"/>
      <c r="KKQ67" s="16"/>
      <c r="KKR67" s="16"/>
      <c r="KKS67" s="16"/>
      <c r="KKT67" s="16"/>
      <c r="KKU67" s="16"/>
      <c r="KKV67" s="16"/>
      <c r="KKW67" s="16"/>
      <c r="KKX67" s="16"/>
      <c r="KKY67" s="16"/>
      <c r="KKZ67" s="16"/>
      <c r="KLA67" s="16"/>
      <c r="KLB67" s="16"/>
      <c r="KLC67" s="16"/>
      <c r="KLD67" s="16"/>
      <c r="KLE67" s="16"/>
      <c r="KLF67" s="16"/>
      <c r="KLG67" s="16"/>
      <c r="KLH67" s="16"/>
      <c r="KLI67" s="16"/>
      <c r="KLJ67" s="16"/>
      <c r="KLK67" s="16"/>
      <c r="KLL67" s="16"/>
      <c r="KLM67" s="16"/>
      <c r="KLN67" s="16"/>
      <c r="KLO67" s="16"/>
      <c r="KLP67" s="16"/>
      <c r="KLQ67" s="16"/>
      <c r="KLR67" s="16"/>
      <c r="KLS67" s="16"/>
      <c r="KLT67" s="16"/>
      <c r="KLU67" s="16"/>
      <c r="KLV67" s="16"/>
      <c r="KLW67" s="16"/>
      <c r="KLX67" s="16"/>
      <c r="KLY67" s="16"/>
      <c r="KLZ67" s="16"/>
      <c r="KMA67" s="16"/>
      <c r="KMB67" s="16"/>
      <c r="KMC67" s="16"/>
      <c r="KMD67" s="16"/>
      <c r="KME67" s="16"/>
      <c r="KMF67" s="16"/>
      <c r="KMG67" s="16"/>
      <c r="KMH67" s="16"/>
      <c r="KMI67" s="16"/>
      <c r="KMJ67" s="16"/>
      <c r="KMK67" s="16"/>
      <c r="KML67" s="16"/>
      <c r="KMM67" s="16"/>
      <c r="KMN67" s="16"/>
      <c r="KMO67" s="16"/>
      <c r="KMP67" s="16"/>
      <c r="KMQ67" s="16"/>
      <c r="KMR67" s="16"/>
      <c r="KMS67" s="16"/>
      <c r="KMT67" s="16"/>
      <c r="KMU67" s="16"/>
      <c r="KMV67" s="16"/>
      <c r="KMW67" s="16"/>
      <c r="KMX67" s="16"/>
      <c r="KMY67" s="16"/>
      <c r="KMZ67" s="16"/>
      <c r="KNA67" s="16"/>
      <c r="KNB67" s="16"/>
      <c r="KNC67" s="16"/>
      <c r="KND67" s="16"/>
      <c r="KNE67" s="16"/>
      <c r="KNF67" s="16"/>
      <c r="KNG67" s="16"/>
      <c r="KNH67" s="16"/>
      <c r="KNI67" s="16"/>
      <c r="KNJ67" s="16"/>
      <c r="KNK67" s="16"/>
      <c r="KNL67" s="16"/>
      <c r="KNM67" s="16"/>
      <c r="KNN67" s="16"/>
      <c r="KNO67" s="16"/>
      <c r="KNP67" s="16"/>
      <c r="KNQ67" s="16"/>
      <c r="KNR67" s="16"/>
      <c r="KNS67" s="16"/>
      <c r="KNT67" s="16"/>
      <c r="KNU67" s="16"/>
      <c r="KNV67" s="16"/>
      <c r="KNW67" s="16"/>
      <c r="KNX67" s="16"/>
      <c r="KNY67" s="16"/>
      <c r="KNZ67" s="16"/>
      <c r="KOA67" s="16"/>
      <c r="KOB67" s="16"/>
      <c r="KOC67" s="16"/>
      <c r="KOD67" s="16"/>
      <c r="KOE67" s="16"/>
      <c r="KOF67" s="16"/>
      <c r="KOG67" s="16"/>
      <c r="KOH67" s="16"/>
      <c r="KOI67" s="16"/>
      <c r="KOJ67" s="16"/>
      <c r="KOK67" s="16"/>
      <c r="KOL67" s="16"/>
      <c r="KOM67" s="16"/>
      <c r="KON67" s="16"/>
      <c r="KOO67" s="16"/>
      <c r="KOP67" s="16"/>
      <c r="KOQ67" s="16"/>
      <c r="KOR67" s="16"/>
      <c r="KOS67" s="16"/>
      <c r="KOT67" s="16"/>
      <c r="KOU67" s="16"/>
      <c r="KOV67" s="16"/>
      <c r="KOW67" s="16"/>
      <c r="KOX67" s="16"/>
      <c r="KOY67" s="16"/>
      <c r="KOZ67" s="16"/>
      <c r="KPA67" s="16"/>
      <c r="KPB67" s="16"/>
      <c r="KPC67" s="16"/>
      <c r="KPD67" s="16"/>
      <c r="KPE67" s="16"/>
      <c r="KPF67" s="16"/>
      <c r="KPG67" s="16"/>
      <c r="KPH67" s="16"/>
      <c r="KPI67" s="16"/>
      <c r="KPJ67" s="16"/>
      <c r="KPK67" s="16"/>
      <c r="KPL67" s="16"/>
      <c r="KPM67" s="16"/>
      <c r="KPN67" s="16"/>
      <c r="KPO67" s="16"/>
      <c r="KPP67" s="16"/>
      <c r="KPQ67" s="16"/>
      <c r="KPR67" s="16"/>
      <c r="KPS67" s="16"/>
      <c r="KPT67" s="16"/>
      <c r="KPU67" s="16"/>
      <c r="KPV67" s="16"/>
      <c r="KPW67" s="16"/>
      <c r="KPX67" s="16"/>
      <c r="KPY67" s="16"/>
      <c r="KPZ67" s="16"/>
      <c r="KQA67" s="16"/>
      <c r="KQB67" s="16"/>
      <c r="KQC67" s="16"/>
      <c r="KQD67" s="16"/>
      <c r="KQE67" s="16"/>
      <c r="KQF67" s="16"/>
      <c r="KQG67" s="16"/>
      <c r="KQH67" s="16"/>
      <c r="KQI67" s="16"/>
      <c r="KQJ67" s="16"/>
      <c r="KQK67" s="16"/>
      <c r="KQL67" s="16"/>
      <c r="KQM67" s="16"/>
      <c r="KQN67" s="16"/>
      <c r="KQO67" s="16"/>
      <c r="KQP67" s="16"/>
      <c r="KQQ67" s="16"/>
      <c r="KQR67" s="16"/>
      <c r="KQS67" s="16"/>
      <c r="KQT67" s="16"/>
      <c r="KQU67" s="16"/>
      <c r="KQV67" s="16"/>
      <c r="KQW67" s="16"/>
      <c r="KQX67" s="16"/>
      <c r="KQY67" s="16"/>
      <c r="KQZ67" s="16"/>
      <c r="KRA67" s="16"/>
      <c r="KRB67" s="16"/>
      <c r="KRC67" s="16"/>
      <c r="KRD67" s="16"/>
      <c r="KRE67" s="16"/>
      <c r="KRF67" s="16"/>
      <c r="KRG67" s="16"/>
      <c r="KRH67" s="16"/>
      <c r="KRI67" s="16"/>
      <c r="KRJ67" s="16"/>
      <c r="KRK67" s="16"/>
      <c r="KRL67" s="16"/>
      <c r="KRM67" s="16"/>
      <c r="KRN67" s="16"/>
      <c r="KRO67" s="16"/>
      <c r="KRP67" s="16"/>
      <c r="KRQ67" s="16"/>
      <c r="KRR67" s="16"/>
      <c r="KRS67" s="16"/>
      <c r="KRT67" s="16"/>
      <c r="KRU67" s="16"/>
      <c r="KRV67" s="16"/>
      <c r="KRW67" s="16"/>
      <c r="KRX67" s="16"/>
      <c r="KRY67" s="16"/>
      <c r="KRZ67" s="16"/>
      <c r="KSA67" s="16"/>
      <c r="KSB67" s="16"/>
      <c r="KSC67" s="16"/>
      <c r="KSD67" s="16"/>
      <c r="KSE67" s="16"/>
      <c r="KSF67" s="16"/>
      <c r="KSG67" s="16"/>
      <c r="KSH67" s="16"/>
      <c r="KSI67" s="16"/>
      <c r="KSJ67" s="16"/>
      <c r="KSK67" s="16"/>
      <c r="KSL67" s="16"/>
      <c r="KSM67" s="16"/>
      <c r="KSN67" s="16"/>
      <c r="KSO67" s="16"/>
      <c r="KSP67" s="16"/>
      <c r="KSQ67" s="16"/>
      <c r="KSR67" s="16"/>
      <c r="KSS67" s="16"/>
      <c r="KST67" s="16"/>
      <c r="KSU67" s="16"/>
      <c r="KSV67" s="16"/>
      <c r="KSW67" s="16"/>
      <c r="KSX67" s="16"/>
      <c r="KSY67" s="16"/>
      <c r="KSZ67" s="16"/>
      <c r="KTA67" s="16"/>
      <c r="KTB67" s="16"/>
      <c r="KTC67" s="16"/>
      <c r="KTD67" s="16"/>
      <c r="KTE67" s="16"/>
      <c r="KTF67" s="16"/>
      <c r="KTG67" s="16"/>
      <c r="KTH67" s="16"/>
      <c r="KTI67" s="16"/>
      <c r="KTJ67" s="16"/>
      <c r="KTK67" s="16"/>
      <c r="KTL67" s="16"/>
      <c r="KTM67" s="16"/>
      <c r="KTN67" s="16"/>
      <c r="KTO67" s="16"/>
      <c r="KTP67" s="16"/>
      <c r="KTQ67" s="16"/>
      <c r="KTR67" s="16"/>
      <c r="KTS67" s="16"/>
      <c r="KTT67" s="16"/>
      <c r="KTU67" s="16"/>
      <c r="KTV67" s="16"/>
      <c r="KTW67" s="16"/>
      <c r="KTX67" s="16"/>
      <c r="KTY67" s="16"/>
      <c r="KTZ67" s="16"/>
      <c r="KUA67" s="16"/>
      <c r="KUB67" s="16"/>
      <c r="KUC67" s="16"/>
      <c r="KUD67" s="16"/>
      <c r="KUE67" s="16"/>
      <c r="KUF67" s="16"/>
      <c r="KUG67" s="16"/>
      <c r="KUH67" s="16"/>
      <c r="KUI67" s="16"/>
      <c r="KUJ67" s="16"/>
      <c r="KUK67" s="16"/>
      <c r="KUL67" s="16"/>
      <c r="KUM67" s="16"/>
      <c r="KUN67" s="16"/>
      <c r="KUO67" s="16"/>
      <c r="KUP67" s="16"/>
      <c r="KUQ67" s="16"/>
      <c r="KUR67" s="16"/>
      <c r="KUS67" s="16"/>
      <c r="KUT67" s="16"/>
      <c r="KUU67" s="16"/>
      <c r="KUV67" s="16"/>
      <c r="KUW67" s="16"/>
      <c r="KUX67" s="16"/>
      <c r="KUY67" s="16"/>
      <c r="KUZ67" s="16"/>
      <c r="KVA67" s="16"/>
      <c r="KVB67" s="16"/>
      <c r="KVC67" s="16"/>
      <c r="KVD67" s="16"/>
      <c r="KVE67" s="16"/>
      <c r="KVF67" s="16"/>
      <c r="KVG67" s="16"/>
      <c r="KVH67" s="16"/>
      <c r="KVI67" s="16"/>
      <c r="KVJ67" s="16"/>
      <c r="KVK67" s="16"/>
      <c r="KVL67" s="16"/>
      <c r="KVM67" s="16"/>
      <c r="KVN67" s="16"/>
      <c r="KVO67" s="16"/>
      <c r="KVP67" s="16"/>
      <c r="KVQ67" s="16"/>
      <c r="KVR67" s="16"/>
      <c r="KVS67" s="16"/>
      <c r="KVT67" s="16"/>
      <c r="KVU67" s="16"/>
      <c r="KVV67" s="16"/>
      <c r="KVW67" s="16"/>
      <c r="KVX67" s="16"/>
      <c r="KVY67" s="16"/>
      <c r="KVZ67" s="16"/>
      <c r="KWA67" s="16"/>
      <c r="KWB67" s="16"/>
      <c r="KWC67" s="16"/>
      <c r="KWD67" s="16"/>
      <c r="KWE67" s="16"/>
      <c r="KWF67" s="16"/>
      <c r="KWG67" s="16"/>
      <c r="KWH67" s="16"/>
      <c r="KWI67" s="16"/>
      <c r="KWJ67" s="16"/>
      <c r="KWK67" s="16"/>
      <c r="KWL67" s="16"/>
      <c r="KWM67" s="16"/>
      <c r="KWN67" s="16"/>
      <c r="KWO67" s="16"/>
      <c r="KWP67" s="16"/>
      <c r="KWQ67" s="16"/>
      <c r="KWR67" s="16"/>
      <c r="KWS67" s="16"/>
      <c r="KWT67" s="16"/>
      <c r="KWU67" s="16"/>
      <c r="KWV67" s="16"/>
      <c r="KWW67" s="16"/>
      <c r="KWX67" s="16"/>
      <c r="KWY67" s="16"/>
      <c r="KWZ67" s="16"/>
      <c r="KXA67" s="16"/>
      <c r="KXB67" s="16"/>
      <c r="KXC67" s="16"/>
      <c r="KXD67" s="16"/>
      <c r="KXE67" s="16"/>
      <c r="KXF67" s="16"/>
      <c r="KXG67" s="16"/>
      <c r="KXH67" s="16"/>
      <c r="KXI67" s="16"/>
      <c r="KXJ67" s="16"/>
      <c r="KXK67" s="16"/>
      <c r="KXL67" s="16"/>
      <c r="KXM67" s="16"/>
      <c r="KXN67" s="16"/>
      <c r="KXO67" s="16"/>
      <c r="KXP67" s="16"/>
      <c r="KXQ67" s="16"/>
      <c r="KXR67" s="16"/>
      <c r="KXS67" s="16"/>
      <c r="KXT67" s="16"/>
      <c r="KXU67" s="16"/>
      <c r="KXV67" s="16"/>
      <c r="KXW67" s="16"/>
      <c r="KXX67" s="16"/>
      <c r="KXY67" s="16"/>
      <c r="KXZ67" s="16"/>
      <c r="KYA67" s="16"/>
      <c r="KYB67" s="16"/>
      <c r="KYC67" s="16"/>
      <c r="KYD67" s="16"/>
      <c r="KYE67" s="16"/>
      <c r="KYF67" s="16"/>
      <c r="KYG67" s="16"/>
      <c r="KYH67" s="16"/>
      <c r="KYI67" s="16"/>
      <c r="KYJ67" s="16"/>
      <c r="KYK67" s="16"/>
      <c r="KYL67" s="16"/>
      <c r="KYM67" s="16"/>
      <c r="KYN67" s="16"/>
      <c r="KYO67" s="16"/>
      <c r="KYP67" s="16"/>
      <c r="KYQ67" s="16"/>
      <c r="KYR67" s="16"/>
      <c r="KYS67" s="16"/>
      <c r="KYT67" s="16"/>
      <c r="KYU67" s="16"/>
      <c r="KYV67" s="16"/>
      <c r="KYW67" s="16"/>
      <c r="KYX67" s="16"/>
      <c r="KYY67" s="16"/>
      <c r="KYZ67" s="16"/>
      <c r="KZA67" s="16"/>
      <c r="KZB67" s="16"/>
      <c r="KZC67" s="16"/>
      <c r="KZD67" s="16"/>
      <c r="KZE67" s="16"/>
      <c r="KZF67" s="16"/>
      <c r="KZG67" s="16"/>
      <c r="KZH67" s="16"/>
      <c r="KZI67" s="16"/>
      <c r="KZJ67" s="16"/>
      <c r="KZK67" s="16"/>
      <c r="KZL67" s="16"/>
      <c r="KZM67" s="16"/>
      <c r="KZN67" s="16"/>
      <c r="KZO67" s="16"/>
      <c r="KZP67" s="16"/>
      <c r="KZQ67" s="16"/>
      <c r="KZR67" s="16"/>
      <c r="KZS67" s="16"/>
      <c r="KZT67" s="16"/>
      <c r="KZU67" s="16"/>
      <c r="KZV67" s="16"/>
      <c r="KZW67" s="16"/>
      <c r="KZX67" s="16"/>
      <c r="KZY67" s="16"/>
      <c r="KZZ67" s="16"/>
      <c r="LAA67" s="16"/>
      <c r="LAB67" s="16"/>
      <c r="LAC67" s="16"/>
      <c r="LAD67" s="16"/>
      <c r="LAE67" s="16"/>
      <c r="LAF67" s="16"/>
      <c r="LAG67" s="16"/>
      <c r="LAH67" s="16"/>
      <c r="LAI67" s="16"/>
      <c r="LAJ67" s="16"/>
      <c r="LAK67" s="16"/>
      <c r="LAL67" s="16"/>
      <c r="LAM67" s="16"/>
      <c r="LAN67" s="16"/>
      <c r="LAO67" s="16"/>
      <c r="LAP67" s="16"/>
      <c r="LAQ67" s="16"/>
      <c r="LAR67" s="16"/>
      <c r="LAS67" s="16"/>
      <c r="LAT67" s="16"/>
      <c r="LAU67" s="16"/>
      <c r="LAV67" s="16"/>
      <c r="LAW67" s="16"/>
      <c r="LAX67" s="16"/>
      <c r="LAY67" s="16"/>
      <c r="LAZ67" s="16"/>
      <c r="LBA67" s="16"/>
      <c r="LBB67" s="16"/>
      <c r="LBC67" s="16"/>
      <c r="LBD67" s="16"/>
      <c r="LBE67" s="16"/>
      <c r="LBF67" s="16"/>
      <c r="LBG67" s="16"/>
      <c r="LBH67" s="16"/>
      <c r="LBI67" s="16"/>
      <c r="LBJ67" s="16"/>
      <c r="LBK67" s="16"/>
      <c r="LBL67" s="16"/>
      <c r="LBM67" s="16"/>
      <c r="LBN67" s="16"/>
      <c r="LBO67" s="16"/>
      <c r="LBP67" s="16"/>
      <c r="LBQ67" s="16"/>
      <c r="LBR67" s="16"/>
      <c r="LBS67" s="16"/>
      <c r="LBT67" s="16"/>
      <c r="LBU67" s="16"/>
      <c r="LBV67" s="16"/>
      <c r="LBW67" s="16"/>
      <c r="LBX67" s="16"/>
      <c r="LBY67" s="16"/>
      <c r="LBZ67" s="16"/>
      <c r="LCA67" s="16"/>
      <c r="LCB67" s="16"/>
      <c r="LCC67" s="16"/>
      <c r="LCD67" s="16"/>
      <c r="LCE67" s="16"/>
      <c r="LCF67" s="16"/>
      <c r="LCG67" s="16"/>
      <c r="LCH67" s="16"/>
      <c r="LCI67" s="16"/>
      <c r="LCJ67" s="16"/>
      <c r="LCK67" s="16"/>
      <c r="LCL67" s="16"/>
      <c r="LCM67" s="16"/>
      <c r="LCN67" s="16"/>
      <c r="LCO67" s="16"/>
      <c r="LCP67" s="16"/>
      <c r="LCQ67" s="16"/>
      <c r="LCR67" s="16"/>
      <c r="LCS67" s="16"/>
      <c r="LCT67" s="16"/>
      <c r="LCU67" s="16"/>
      <c r="LCV67" s="16"/>
      <c r="LCW67" s="16"/>
      <c r="LCX67" s="16"/>
      <c r="LCY67" s="16"/>
      <c r="LCZ67" s="16"/>
      <c r="LDA67" s="16"/>
      <c r="LDB67" s="16"/>
      <c r="LDC67" s="16"/>
      <c r="LDD67" s="16"/>
      <c r="LDE67" s="16"/>
      <c r="LDF67" s="16"/>
      <c r="LDG67" s="16"/>
      <c r="LDH67" s="16"/>
      <c r="LDI67" s="16"/>
      <c r="LDJ67" s="16"/>
      <c r="LDK67" s="16"/>
      <c r="LDL67" s="16"/>
      <c r="LDM67" s="16"/>
      <c r="LDN67" s="16"/>
      <c r="LDO67" s="16"/>
      <c r="LDP67" s="16"/>
      <c r="LDQ67" s="16"/>
      <c r="LDR67" s="16"/>
      <c r="LDS67" s="16"/>
      <c r="LDT67" s="16"/>
      <c r="LDU67" s="16"/>
      <c r="LDV67" s="16"/>
      <c r="LDW67" s="16"/>
      <c r="LDX67" s="16"/>
      <c r="LDY67" s="16"/>
      <c r="LDZ67" s="16"/>
      <c r="LEA67" s="16"/>
      <c r="LEB67" s="16"/>
      <c r="LEC67" s="16"/>
      <c r="LED67" s="16"/>
      <c r="LEE67" s="16"/>
      <c r="LEF67" s="16"/>
      <c r="LEG67" s="16"/>
      <c r="LEH67" s="16"/>
      <c r="LEI67" s="16"/>
      <c r="LEJ67" s="16"/>
      <c r="LEK67" s="16"/>
      <c r="LEL67" s="16"/>
      <c r="LEM67" s="16"/>
      <c r="LEN67" s="16"/>
      <c r="LEO67" s="16"/>
      <c r="LEP67" s="16"/>
      <c r="LEQ67" s="16"/>
      <c r="LER67" s="16"/>
      <c r="LES67" s="16"/>
      <c r="LET67" s="16"/>
      <c r="LEU67" s="16"/>
      <c r="LEV67" s="16"/>
      <c r="LEW67" s="16"/>
      <c r="LEX67" s="16"/>
      <c r="LEY67" s="16"/>
      <c r="LEZ67" s="16"/>
      <c r="LFA67" s="16"/>
      <c r="LFB67" s="16"/>
      <c r="LFC67" s="16"/>
      <c r="LFD67" s="16"/>
      <c r="LFE67" s="16"/>
      <c r="LFF67" s="16"/>
      <c r="LFG67" s="16"/>
      <c r="LFH67" s="16"/>
      <c r="LFI67" s="16"/>
      <c r="LFJ67" s="16"/>
      <c r="LFK67" s="16"/>
      <c r="LFL67" s="16"/>
      <c r="LFM67" s="16"/>
      <c r="LFN67" s="16"/>
      <c r="LFO67" s="16"/>
      <c r="LFP67" s="16"/>
      <c r="LFQ67" s="16"/>
      <c r="LFR67" s="16"/>
      <c r="LFS67" s="16"/>
      <c r="LFT67" s="16"/>
      <c r="LFU67" s="16"/>
      <c r="LFV67" s="16"/>
      <c r="LFW67" s="16"/>
      <c r="LFX67" s="16"/>
      <c r="LFY67" s="16"/>
      <c r="LFZ67" s="16"/>
      <c r="LGA67" s="16"/>
      <c r="LGB67" s="16"/>
      <c r="LGC67" s="16"/>
      <c r="LGD67" s="16"/>
      <c r="LGE67" s="16"/>
      <c r="LGF67" s="16"/>
      <c r="LGG67" s="16"/>
      <c r="LGH67" s="16"/>
      <c r="LGI67" s="16"/>
      <c r="LGJ67" s="16"/>
      <c r="LGK67" s="16"/>
      <c r="LGL67" s="16"/>
      <c r="LGM67" s="16"/>
      <c r="LGN67" s="16"/>
      <c r="LGO67" s="16"/>
      <c r="LGP67" s="16"/>
      <c r="LGQ67" s="16"/>
      <c r="LGR67" s="16"/>
      <c r="LGS67" s="16"/>
      <c r="LGT67" s="16"/>
      <c r="LGU67" s="16"/>
      <c r="LGV67" s="16"/>
      <c r="LGW67" s="16"/>
      <c r="LGX67" s="16"/>
      <c r="LGY67" s="16"/>
      <c r="LGZ67" s="16"/>
      <c r="LHA67" s="16"/>
      <c r="LHB67" s="16"/>
      <c r="LHC67" s="16"/>
      <c r="LHD67" s="16"/>
      <c r="LHE67" s="16"/>
      <c r="LHF67" s="16"/>
      <c r="LHG67" s="16"/>
      <c r="LHH67" s="16"/>
      <c r="LHI67" s="16"/>
      <c r="LHJ67" s="16"/>
      <c r="LHK67" s="16"/>
      <c r="LHL67" s="16"/>
      <c r="LHM67" s="16"/>
      <c r="LHN67" s="16"/>
      <c r="LHO67" s="16"/>
      <c r="LHP67" s="16"/>
      <c r="LHQ67" s="16"/>
      <c r="LHR67" s="16"/>
      <c r="LHS67" s="16"/>
      <c r="LHT67" s="16"/>
      <c r="LHU67" s="16"/>
      <c r="LHV67" s="16"/>
      <c r="LHW67" s="16"/>
      <c r="LHX67" s="16"/>
      <c r="LHY67" s="16"/>
      <c r="LHZ67" s="16"/>
      <c r="LIA67" s="16"/>
      <c r="LIB67" s="16"/>
      <c r="LIC67" s="16"/>
      <c r="LID67" s="16"/>
      <c r="LIE67" s="16"/>
      <c r="LIF67" s="16"/>
      <c r="LIG67" s="16"/>
      <c r="LIH67" s="16"/>
      <c r="LII67" s="16"/>
      <c r="LIJ67" s="16"/>
      <c r="LIK67" s="16"/>
      <c r="LIL67" s="16"/>
      <c r="LIM67" s="16"/>
      <c r="LIN67" s="16"/>
      <c r="LIO67" s="16"/>
      <c r="LIP67" s="16"/>
      <c r="LIQ67" s="16"/>
      <c r="LIR67" s="16"/>
      <c r="LIS67" s="16"/>
      <c r="LIT67" s="16"/>
      <c r="LIU67" s="16"/>
      <c r="LIV67" s="16"/>
      <c r="LIW67" s="16"/>
      <c r="LIX67" s="16"/>
      <c r="LIY67" s="16"/>
      <c r="LIZ67" s="16"/>
      <c r="LJA67" s="16"/>
      <c r="LJB67" s="16"/>
      <c r="LJC67" s="16"/>
      <c r="LJD67" s="16"/>
      <c r="LJE67" s="16"/>
      <c r="LJF67" s="16"/>
      <c r="LJG67" s="16"/>
      <c r="LJH67" s="16"/>
      <c r="LJI67" s="16"/>
      <c r="LJJ67" s="16"/>
      <c r="LJK67" s="16"/>
      <c r="LJL67" s="16"/>
      <c r="LJM67" s="16"/>
      <c r="LJN67" s="16"/>
      <c r="LJO67" s="16"/>
      <c r="LJP67" s="16"/>
      <c r="LJQ67" s="16"/>
      <c r="LJR67" s="16"/>
      <c r="LJS67" s="16"/>
      <c r="LJT67" s="16"/>
      <c r="LJU67" s="16"/>
      <c r="LJV67" s="16"/>
      <c r="LJW67" s="16"/>
      <c r="LJX67" s="16"/>
      <c r="LJY67" s="16"/>
      <c r="LJZ67" s="16"/>
      <c r="LKA67" s="16"/>
      <c r="LKB67" s="16"/>
      <c r="LKC67" s="16"/>
      <c r="LKD67" s="16"/>
      <c r="LKE67" s="16"/>
      <c r="LKF67" s="16"/>
      <c r="LKG67" s="16"/>
      <c r="LKH67" s="16"/>
      <c r="LKI67" s="16"/>
      <c r="LKJ67" s="16"/>
      <c r="LKK67" s="16"/>
      <c r="LKL67" s="16"/>
      <c r="LKM67" s="16"/>
      <c r="LKN67" s="16"/>
      <c r="LKO67" s="16"/>
      <c r="LKP67" s="16"/>
      <c r="LKQ67" s="16"/>
      <c r="LKR67" s="16"/>
      <c r="LKS67" s="16"/>
      <c r="LKT67" s="16"/>
      <c r="LKU67" s="16"/>
      <c r="LKV67" s="16"/>
      <c r="LKW67" s="16"/>
      <c r="LKX67" s="16"/>
      <c r="LKY67" s="16"/>
      <c r="LKZ67" s="16"/>
      <c r="LLA67" s="16"/>
      <c r="LLB67" s="16"/>
      <c r="LLC67" s="16"/>
      <c r="LLD67" s="16"/>
      <c r="LLE67" s="16"/>
      <c r="LLF67" s="16"/>
      <c r="LLG67" s="16"/>
      <c r="LLH67" s="16"/>
      <c r="LLI67" s="16"/>
      <c r="LLJ67" s="16"/>
      <c r="LLK67" s="16"/>
      <c r="LLL67" s="16"/>
      <c r="LLM67" s="16"/>
      <c r="LLN67" s="16"/>
      <c r="LLO67" s="16"/>
      <c r="LLP67" s="16"/>
      <c r="LLQ67" s="16"/>
      <c r="LLR67" s="16"/>
      <c r="LLS67" s="16"/>
      <c r="LLT67" s="16"/>
      <c r="LLU67" s="16"/>
      <c r="LLV67" s="16"/>
      <c r="LLW67" s="16"/>
      <c r="LLX67" s="16"/>
      <c r="LLY67" s="16"/>
      <c r="LLZ67" s="16"/>
      <c r="LMA67" s="16"/>
      <c r="LMB67" s="16"/>
      <c r="LMC67" s="16"/>
      <c r="LMD67" s="16"/>
      <c r="LME67" s="16"/>
      <c r="LMF67" s="16"/>
      <c r="LMG67" s="16"/>
      <c r="LMH67" s="16"/>
      <c r="LMI67" s="16"/>
      <c r="LMJ67" s="16"/>
      <c r="LMK67" s="16"/>
      <c r="LML67" s="16"/>
      <c r="LMM67" s="16"/>
      <c r="LMN67" s="16"/>
      <c r="LMO67" s="16"/>
      <c r="LMP67" s="16"/>
      <c r="LMQ67" s="16"/>
      <c r="LMR67" s="16"/>
      <c r="LMS67" s="16"/>
      <c r="LMT67" s="16"/>
      <c r="LMU67" s="16"/>
      <c r="LMV67" s="16"/>
      <c r="LMW67" s="16"/>
      <c r="LMX67" s="16"/>
      <c r="LMY67" s="16"/>
      <c r="LMZ67" s="16"/>
      <c r="LNA67" s="16"/>
      <c r="LNB67" s="16"/>
      <c r="LNC67" s="16"/>
      <c r="LND67" s="16"/>
      <c r="LNE67" s="16"/>
      <c r="LNF67" s="16"/>
      <c r="LNG67" s="16"/>
      <c r="LNH67" s="16"/>
      <c r="LNI67" s="16"/>
      <c r="LNJ67" s="16"/>
      <c r="LNK67" s="16"/>
      <c r="LNL67" s="16"/>
      <c r="LNM67" s="16"/>
      <c r="LNN67" s="16"/>
      <c r="LNO67" s="16"/>
      <c r="LNP67" s="16"/>
      <c r="LNQ67" s="16"/>
      <c r="LNR67" s="16"/>
      <c r="LNS67" s="16"/>
      <c r="LNT67" s="16"/>
      <c r="LNU67" s="16"/>
      <c r="LNV67" s="16"/>
      <c r="LNW67" s="16"/>
      <c r="LNX67" s="16"/>
      <c r="LNY67" s="16"/>
      <c r="LNZ67" s="16"/>
      <c r="LOA67" s="16"/>
      <c r="LOB67" s="16"/>
      <c r="LOC67" s="16"/>
      <c r="LOD67" s="16"/>
      <c r="LOE67" s="16"/>
      <c r="LOF67" s="16"/>
      <c r="LOG67" s="16"/>
      <c r="LOH67" s="16"/>
      <c r="LOI67" s="16"/>
      <c r="LOJ67" s="16"/>
      <c r="LOK67" s="16"/>
      <c r="LOL67" s="16"/>
      <c r="LOM67" s="16"/>
      <c r="LON67" s="16"/>
      <c r="LOO67" s="16"/>
      <c r="LOP67" s="16"/>
      <c r="LOQ67" s="16"/>
      <c r="LOR67" s="16"/>
      <c r="LOS67" s="16"/>
      <c r="LOT67" s="16"/>
      <c r="LOU67" s="16"/>
      <c r="LOV67" s="16"/>
      <c r="LOW67" s="16"/>
      <c r="LOX67" s="16"/>
      <c r="LOY67" s="16"/>
      <c r="LOZ67" s="16"/>
      <c r="LPA67" s="16"/>
      <c r="LPB67" s="16"/>
      <c r="LPC67" s="16"/>
      <c r="LPD67" s="16"/>
      <c r="LPE67" s="16"/>
      <c r="LPF67" s="16"/>
      <c r="LPG67" s="16"/>
      <c r="LPH67" s="16"/>
      <c r="LPI67" s="16"/>
      <c r="LPJ67" s="16"/>
      <c r="LPK67" s="16"/>
      <c r="LPL67" s="16"/>
      <c r="LPM67" s="16"/>
      <c r="LPN67" s="16"/>
      <c r="LPO67" s="16"/>
      <c r="LPP67" s="16"/>
      <c r="LPQ67" s="16"/>
      <c r="LPR67" s="16"/>
      <c r="LPS67" s="16"/>
      <c r="LPT67" s="16"/>
      <c r="LPU67" s="16"/>
      <c r="LPV67" s="16"/>
      <c r="LPW67" s="16"/>
      <c r="LPX67" s="16"/>
      <c r="LPY67" s="16"/>
      <c r="LPZ67" s="16"/>
      <c r="LQA67" s="16"/>
      <c r="LQB67" s="16"/>
      <c r="LQC67" s="16"/>
      <c r="LQD67" s="16"/>
      <c r="LQE67" s="16"/>
      <c r="LQF67" s="16"/>
      <c r="LQG67" s="16"/>
      <c r="LQH67" s="16"/>
      <c r="LQI67" s="16"/>
      <c r="LQJ67" s="16"/>
      <c r="LQK67" s="16"/>
      <c r="LQL67" s="16"/>
      <c r="LQM67" s="16"/>
      <c r="LQN67" s="16"/>
      <c r="LQO67" s="16"/>
      <c r="LQP67" s="16"/>
      <c r="LQQ67" s="16"/>
      <c r="LQR67" s="16"/>
      <c r="LQS67" s="16"/>
      <c r="LQT67" s="16"/>
      <c r="LQU67" s="16"/>
      <c r="LQV67" s="16"/>
      <c r="LQW67" s="16"/>
      <c r="LQX67" s="16"/>
      <c r="LQY67" s="16"/>
      <c r="LQZ67" s="16"/>
      <c r="LRA67" s="16"/>
      <c r="LRB67" s="16"/>
      <c r="LRC67" s="16"/>
      <c r="LRD67" s="16"/>
      <c r="LRE67" s="16"/>
      <c r="LRF67" s="16"/>
      <c r="LRG67" s="16"/>
      <c r="LRH67" s="16"/>
      <c r="LRI67" s="16"/>
      <c r="LRJ67" s="16"/>
      <c r="LRK67" s="16"/>
      <c r="LRL67" s="16"/>
      <c r="LRM67" s="16"/>
      <c r="LRN67" s="16"/>
      <c r="LRO67" s="16"/>
      <c r="LRP67" s="16"/>
      <c r="LRQ67" s="16"/>
      <c r="LRR67" s="16"/>
      <c r="LRS67" s="16"/>
      <c r="LRT67" s="16"/>
      <c r="LRU67" s="16"/>
      <c r="LRV67" s="16"/>
      <c r="LRW67" s="16"/>
      <c r="LRX67" s="16"/>
      <c r="LRY67" s="16"/>
      <c r="LRZ67" s="16"/>
      <c r="LSA67" s="16"/>
      <c r="LSB67" s="16"/>
      <c r="LSC67" s="16"/>
      <c r="LSD67" s="16"/>
      <c r="LSE67" s="16"/>
      <c r="LSF67" s="16"/>
      <c r="LSG67" s="16"/>
      <c r="LSH67" s="16"/>
      <c r="LSI67" s="16"/>
      <c r="LSJ67" s="16"/>
      <c r="LSK67" s="16"/>
      <c r="LSL67" s="16"/>
      <c r="LSM67" s="16"/>
      <c r="LSN67" s="16"/>
      <c r="LSO67" s="16"/>
      <c r="LSP67" s="16"/>
      <c r="LSQ67" s="16"/>
      <c r="LSR67" s="16"/>
      <c r="LSS67" s="16"/>
      <c r="LST67" s="16"/>
      <c r="LSU67" s="16"/>
      <c r="LSV67" s="16"/>
      <c r="LSW67" s="16"/>
      <c r="LSX67" s="16"/>
      <c r="LSY67" s="16"/>
      <c r="LSZ67" s="16"/>
      <c r="LTA67" s="16"/>
      <c r="LTB67" s="16"/>
      <c r="LTC67" s="16"/>
      <c r="LTD67" s="16"/>
      <c r="LTE67" s="16"/>
      <c r="LTF67" s="16"/>
      <c r="LTG67" s="16"/>
      <c r="LTH67" s="16"/>
      <c r="LTI67" s="16"/>
      <c r="LTJ67" s="16"/>
      <c r="LTK67" s="16"/>
      <c r="LTL67" s="16"/>
      <c r="LTM67" s="16"/>
      <c r="LTN67" s="16"/>
      <c r="LTO67" s="16"/>
      <c r="LTP67" s="16"/>
      <c r="LTQ67" s="16"/>
      <c r="LTR67" s="16"/>
      <c r="LTS67" s="16"/>
      <c r="LTT67" s="16"/>
      <c r="LTU67" s="16"/>
      <c r="LTV67" s="16"/>
      <c r="LTW67" s="16"/>
      <c r="LTX67" s="16"/>
      <c r="LTY67" s="16"/>
      <c r="LTZ67" s="16"/>
      <c r="LUA67" s="16"/>
      <c r="LUB67" s="16"/>
      <c r="LUC67" s="16"/>
      <c r="LUD67" s="16"/>
      <c r="LUE67" s="16"/>
      <c r="LUF67" s="16"/>
      <c r="LUG67" s="16"/>
      <c r="LUH67" s="16"/>
      <c r="LUI67" s="16"/>
      <c r="LUJ67" s="16"/>
      <c r="LUK67" s="16"/>
      <c r="LUL67" s="16"/>
      <c r="LUM67" s="16"/>
      <c r="LUN67" s="16"/>
      <c r="LUO67" s="16"/>
      <c r="LUP67" s="16"/>
      <c r="LUQ67" s="16"/>
      <c r="LUR67" s="16"/>
      <c r="LUS67" s="16"/>
      <c r="LUT67" s="16"/>
      <c r="LUU67" s="16"/>
      <c r="LUV67" s="16"/>
      <c r="LUW67" s="16"/>
      <c r="LUX67" s="16"/>
      <c r="LUY67" s="16"/>
      <c r="LUZ67" s="16"/>
      <c r="LVA67" s="16"/>
      <c r="LVB67" s="16"/>
      <c r="LVC67" s="16"/>
      <c r="LVD67" s="16"/>
      <c r="LVE67" s="16"/>
      <c r="LVF67" s="16"/>
      <c r="LVG67" s="16"/>
      <c r="LVH67" s="16"/>
      <c r="LVI67" s="16"/>
      <c r="LVJ67" s="16"/>
      <c r="LVK67" s="16"/>
      <c r="LVL67" s="16"/>
      <c r="LVM67" s="16"/>
      <c r="LVN67" s="16"/>
      <c r="LVO67" s="16"/>
      <c r="LVP67" s="16"/>
      <c r="LVQ67" s="16"/>
      <c r="LVR67" s="16"/>
      <c r="LVS67" s="16"/>
      <c r="LVT67" s="16"/>
      <c r="LVU67" s="16"/>
      <c r="LVV67" s="16"/>
      <c r="LVW67" s="16"/>
      <c r="LVX67" s="16"/>
      <c r="LVY67" s="16"/>
      <c r="LVZ67" s="16"/>
      <c r="LWA67" s="16"/>
      <c r="LWB67" s="16"/>
      <c r="LWC67" s="16"/>
      <c r="LWD67" s="16"/>
      <c r="LWE67" s="16"/>
      <c r="LWF67" s="16"/>
      <c r="LWG67" s="16"/>
      <c r="LWH67" s="16"/>
      <c r="LWI67" s="16"/>
      <c r="LWJ67" s="16"/>
      <c r="LWK67" s="16"/>
      <c r="LWL67" s="16"/>
      <c r="LWM67" s="16"/>
      <c r="LWN67" s="16"/>
      <c r="LWO67" s="16"/>
      <c r="LWP67" s="16"/>
      <c r="LWQ67" s="16"/>
      <c r="LWR67" s="16"/>
      <c r="LWS67" s="16"/>
      <c r="LWT67" s="16"/>
      <c r="LWU67" s="16"/>
      <c r="LWV67" s="16"/>
      <c r="LWW67" s="16"/>
      <c r="LWX67" s="16"/>
      <c r="LWY67" s="16"/>
      <c r="LWZ67" s="16"/>
      <c r="LXA67" s="16"/>
      <c r="LXB67" s="16"/>
      <c r="LXC67" s="16"/>
      <c r="LXD67" s="16"/>
      <c r="LXE67" s="16"/>
      <c r="LXF67" s="16"/>
      <c r="LXG67" s="16"/>
      <c r="LXH67" s="16"/>
      <c r="LXI67" s="16"/>
      <c r="LXJ67" s="16"/>
      <c r="LXK67" s="16"/>
      <c r="LXL67" s="16"/>
      <c r="LXM67" s="16"/>
      <c r="LXN67" s="16"/>
      <c r="LXO67" s="16"/>
      <c r="LXP67" s="16"/>
      <c r="LXQ67" s="16"/>
      <c r="LXR67" s="16"/>
      <c r="LXS67" s="16"/>
      <c r="LXT67" s="16"/>
      <c r="LXU67" s="16"/>
      <c r="LXV67" s="16"/>
      <c r="LXW67" s="16"/>
      <c r="LXX67" s="16"/>
      <c r="LXY67" s="16"/>
      <c r="LXZ67" s="16"/>
      <c r="LYA67" s="16"/>
      <c r="LYB67" s="16"/>
      <c r="LYC67" s="16"/>
      <c r="LYD67" s="16"/>
      <c r="LYE67" s="16"/>
      <c r="LYF67" s="16"/>
      <c r="LYG67" s="16"/>
      <c r="LYH67" s="16"/>
      <c r="LYI67" s="16"/>
      <c r="LYJ67" s="16"/>
      <c r="LYK67" s="16"/>
      <c r="LYL67" s="16"/>
      <c r="LYM67" s="16"/>
      <c r="LYN67" s="16"/>
      <c r="LYO67" s="16"/>
      <c r="LYP67" s="16"/>
      <c r="LYQ67" s="16"/>
      <c r="LYR67" s="16"/>
      <c r="LYS67" s="16"/>
      <c r="LYT67" s="16"/>
      <c r="LYU67" s="16"/>
      <c r="LYV67" s="16"/>
      <c r="LYW67" s="16"/>
      <c r="LYX67" s="16"/>
      <c r="LYY67" s="16"/>
      <c r="LYZ67" s="16"/>
      <c r="LZA67" s="16"/>
      <c r="LZB67" s="16"/>
      <c r="LZC67" s="16"/>
      <c r="LZD67" s="16"/>
      <c r="LZE67" s="16"/>
      <c r="LZF67" s="16"/>
      <c r="LZG67" s="16"/>
      <c r="LZH67" s="16"/>
      <c r="LZI67" s="16"/>
      <c r="LZJ67" s="16"/>
      <c r="LZK67" s="16"/>
      <c r="LZL67" s="16"/>
      <c r="LZM67" s="16"/>
      <c r="LZN67" s="16"/>
      <c r="LZO67" s="16"/>
      <c r="LZP67" s="16"/>
      <c r="LZQ67" s="16"/>
      <c r="LZR67" s="16"/>
      <c r="LZS67" s="16"/>
      <c r="LZT67" s="16"/>
      <c r="LZU67" s="16"/>
      <c r="LZV67" s="16"/>
      <c r="LZW67" s="16"/>
      <c r="LZX67" s="16"/>
      <c r="LZY67" s="16"/>
      <c r="LZZ67" s="16"/>
      <c r="MAA67" s="16"/>
      <c r="MAB67" s="16"/>
      <c r="MAC67" s="16"/>
      <c r="MAD67" s="16"/>
      <c r="MAE67" s="16"/>
      <c r="MAF67" s="16"/>
      <c r="MAG67" s="16"/>
      <c r="MAH67" s="16"/>
      <c r="MAI67" s="16"/>
      <c r="MAJ67" s="16"/>
      <c r="MAK67" s="16"/>
      <c r="MAL67" s="16"/>
      <c r="MAM67" s="16"/>
      <c r="MAN67" s="16"/>
      <c r="MAO67" s="16"/>
      <c r="MAP67" s="16"/>
      <c r="MAQ67" s="16"/>
      <c r="MAR67" s="16"/>
      <c r="MAS67" s="16"/>
      <c r="MAT67" s="16"/>
      <c r="MAU67" s="16"/>
      <c r="MAV67" s="16"/>
      <c r="MAW67" s="16"/>
      <c r="MAX67" s="16"/>
      <c r="MAY67" s="16"/>
      <c r="MAZ67" s="16"/>
      <c r="MBA67" s="16"/>
      <c r="MBB67" s="16"/>
      <c r="MBC67" s="16"/>
      <c r="MBD67" s="16"/>
      <c r="MBE67" s="16"/>
      <c r="MBF67" s="16"/>
      <c r="MBG67" s="16"/>
      <c r="MBH67" s="16"/>
      <c r="MBI67" s="16"/>
      <c r="MBJ67" s="16"/>
      <c r="MBK67" s="16"/>
      <c r="MBL67" s="16"/>
      <c r="MBM67" s="16"/>
      <c r="MBN67" s="16"/>
      <c r="MBO67" s="16"/>
      <c r="MBP67" s="16"/>
      <c r="MBQ67" s="16"/>
      <c r="MBR67" s="16"/>
      <c r="MBS67" s="16"/>
      <c r="MBT67" s="16"/>
      <c r="MBU67" s="16"/>
      <c r="MBV67" s="16"/>
      <c r="MBW67" s="16"/>
      <c r="MBX67" s="16"/>
      <c r="MBY67" s="16"/>
      <c r="MBZ67" s="16"/>
      <c r="MCA67" s="16"/>
      <c r="MCB67" s="16"/>
      <c r="MCC67" s="16"/>
      <c r="MCD67" s="16"/>
      <c r="MCE67" s="16"/>
      <c r="MCF67" s="16"/>
      <c r="MCG67" s="16"/>
      <c r="MCH67" s="16"/>
      <c r="MCI67" s="16"/>
      <c r="MCJ67" s="16"/>
      <c r="MCK67" s="16"/>
      <c r="MCL67" s="16"/>
      <c r="MCM67" s="16"/>
      <c r="MCN67" s="16"/>
      <c r="MCO67" s="16"/>
      <c r="MCP67" s="16"/>
      <c r="MCQ67" s="16"/>
      <c r="MCR67" s="16"/>
      <c r="MCS67" s="16"/>
      <c r="MCT67" s="16"/>
      <c r="MCU67" s="16"/>
      <c r="MCV67" s="16"/>
      <c r="MCW67" s="16"/>
      <c r="MCX67" s="16"/>
      <c r="MCY67" s="16"/>
      <c r="MCZ67" s="16"/>
      <c r="MDA67" s="16"/>
      <c r="MDB67" s="16"/>
      <c r="MDC67" s="16"/>
      <c r="MDD67" s="16"/>
      <c r="MDE67" s="16"/>
      <c r="MDF67" s="16"/>
      <c r="MDG67" s="16"/>
      <c r="MDH67" s="16"/>
      <c r="MDI67" s="16"/>
      <c r="MDJ67" s="16"/>
      <c r="MDK67" s="16"/>
      <c r="MDL67" s="16"/>
      <c r="MDM67" s="16"/>
      <c r="MDN67" s="16"/>
      <c r="MDO67" s="16"/>
      <c r="MDP67" s="16"/>
      <c r="MDQ67" s="16"/>
      <c r="MDR67" s="16"/>
      <c r="MDS67" s="16"/>
      <c r="MDT67" s="16"/>
      <c r="MDU67" s="16"/>
      <c r="MDV67" s="16"/>
      <c r="MDW67" s="16"/>
      <c r="MDX67" s="16"/>
      <c r="MDY67" s="16"/>
      <c r="MDZ67" s="16"/>
      <c r="MEA67" s="16"/>
      <c r="MEB67" s="16"/>
      <c r="MEC67" s="16"/>
      <c r="MED67" s="16"/>
      <c r="MEE67" s="16"/>
      <c r="MEF67" s="16"/>
      <c r="MEG67" s="16"/>
      <c r="MEH67" s="16"/>
      <c r="MEI67" s="16"/>
      <c r="MEJ67" s="16"/>
      <c r="MEK67" s="16"/>
      <c r="MEL67" s="16"/>
      <c r="MEM67" s="16"/>
      <c r="MEN67" s="16"/>
      <c r="MEO67" s="16"/>
      <c r="MEP67" s="16"/>
      <c r="MEQ67" s="16"/>
      <c r="MER67" s="16"/>
      <c r="MES67" s="16"/>
      <c r="MET67" s="16"/>
      <c r="MEU67" s="16"/>
      <c r="MEV67" s="16"/>
      <c r="MEW67" s="16"/>
      <c r="MEX67" s="16"/>
      <c r="MEY67" s="16"/>
      <c r="MEZ67" s="16"/>
      <c r="MFA67" s="16"/>
      <c r="MFB67" s="16"/>
      <c r="MFC67" s="16"/>
      <c r="MFD67" s="16"/>
      <c r="MFE67" s="16"/>
      <c r="MFF67" s="16"/>
      <c r="MFG67" s="16"/>
      <c r="MFH67" s="16"/>
      <c r="MFI67" s="16"/>
      <c r="MFJ67" s="16"/>
      <c r="MFK67" s="16"/>
      <c r="MFL67" s="16"/>
      <c r="MFM67" s="16"/>
      <c r="MFN67" s="16"/>
      <c r="MFO67" s="16"/>
      <c r="MFP67" s="16"/>
      <c r="MFQ67" s="16"/>
      <c r="MFR67" s="16"/>
      <c r="MFS67" s="16"/>
      <c r="MFT67" s="16"/>
      <c r="MFU67" s="16"/>
      <c r="MFV67" s="16"/>
      <c r="MFW67" s="16"/>
      <c r="MFX67" s="16"/>
      <c r="MFY67" s="16"/>
      <c r="MFZ67" s="16"/>
      <c r="MGA67" s="16"/>
      <c r="MGB67" s="16"/>
      <c r="MGC67" s="16"/>
      <c r="MGD67" s="16"/>
      <c r="MGE67" s="16"/>
      <c r="MGF67" s="16"/>
      <c r="MGG67" s="16"/>
      <c r="MGH67" s="16"/>
      <c r="MGI67" s="16"/>
      <c r="MGJ67" s="16"/>
      <c r="MGK67" s="16"/>
      <c r="MGL67" s="16"/>
      <c r="MGM67" s="16"/>
      <c r="MGN67" s="16"/>
      <c r="MGO67" s="16"/>
      <c r="MGP67" s="16"/>
      <c r="MGQ67" s="16"/>
      <c r="MGR67" s="16"/>
      <c r="MGS67" s="16"/>
      <c r="MGT67" s="16"/>
      <c r="MGU67" s="16"/>
      <c r="MGV67" s="16"/>
      <c r="MGW67" s="16"/>
      <c r="MGX67" s="16"/>
      <c r="MGY67" s="16"/>
      <c r="MGZ67" s="16"/>
      <c r="MHA67" s="16"/>
      <c r="MHB67" s="16"/>
      <c r="MHC67" s="16"/>
      <c r="MHD67" s="16"/>
      <c r="MHE67" s="16"/>
      <c r="MHF67" s="16"/>
      <c r="MHG67" s="16"/>
      <c r="MHH67" s="16"/>
      <c r="MHI67" s="16"/>
      <c r="MHJ67" s="16"/>
      <c r="MHK67" s="16"/>
      <c r="MHL67" s="16"/>
      <c r="MHM67" s="16"/>
      <c r="MHN67" s="16"/>
      <c r="MHO67" s="16"/>
      <c r="MHP67" s="16"/>
      <c r="MHQ67" s="16"/>
      <c r="MHR67" s="16"/>
      <c r="MHS67" s="16"/>
      <c r="MHT67" s="16"/>
      <c r="MHU67" s="16"/>
      <c r="MHV67" s="16"/>
      <c r="MHW67" s="16"/>
      <c r="MHX67" s="16"/>
      <c r="MHY67" s="16"/>
      <c r="MHZ67" s="16"/>
      <c r="MIA67" s="16"/>
      <c r="MIB67" s="16"/>
      <c r="MIC67" s="16"/>
      <c r="MID67" s="16"/>
      <c r="MIE67" s="16"/>
      <c r="MIF67" s="16"/>
      <c r="MIG67" s="16"/>
      <c r="MIH67" s="16"/>
      <c r="MII67" s="16"/>
      <c r="MIJ67" s="16"/>
      <c r="MIK67" s="16"/>
      <c r="MIL67" s="16"/>
      <c r="MIM67" s="16"/>
      <c r="MIN67" s="16"/>
      <c r="MIO67" s="16"/>
      <c r="MIP67" s="16"/>
      <c r="MIQ67" s="16"/>
      <c r="MIR67" s="16"/>
      <c r="MIS67" s="16"/>
      <c r="MIT67" s="16"/>
      <c r="MIU67" s="16"/>
      <c r="MIV67" s="16"/>
      <c r="MIW67" s="16"/>
      <c r="MIX67" s="16"/>
      <c r="MIY67" s="16"/>
      <c r="MIZ67" s="16"/>
      <c r="MJA67" s="16"/>
      <c r="MJB67" s="16"/>
      <c r="MJC67" s="16"/>
      <c r="MJD67" s="16"/>
      <c r="MJE67" s="16"/>
      <c r="MJF67" s="16"/>
      <c r="MJG67" s="16"/>
      <c r="MJH67" s="16"/>
      <c r="MJI67" s="16"/>
      <c r="MJJ67" s="16"/>
      <c r="MJK67" s="16"/>
      <c r="MJL67" s="16"/>
      <c r="MJM67" s="16"/>
      <c r="MJN67" s="16"/>
      <c r="MJO67" s="16"/>
      <c r="MJP67" s="16"/>
      <c r="MJQ67" s="16"/>
      <c r="MJR67" s="16"/>
      <c r="MJS67" s="16"/>
      <c r="MJT67" s="16"/>
      <c r="MJU67" s="16"/>
      <c r="MJV67" s="16"/>
      <c r="MJW67" s="16"/>
      <c r="MJX67" s="16"/>
      <c r="MJY67" s="16"/>
      <c r="MJZ67" s="16"/>
      <c r="MKA67" s="16"/>
      <c r="MKB67" s="16"/>
      <c r="MKC67" s="16"/>
      <c r="MKD67" s="16"/>
      <c r="MKE67" s="16"/>
      <c r="MKF67" s="16"/>
      <c r="MKG67" s="16"/>
      <c r="MKH67" s="16"/>
      <c r="MKI67" s="16"/>
      <c r="MKJ67" s="16"/>
      <c r="MKK67" s="16"/>
      <c r="MKL67" s="16"/>
      <c r="MKM67" s="16"/>
      <c r="MKN67" s="16"/>
      <c r="MKO67" s="16"/>
      <c r="MKP67" s="16"/>
      <c r="MKQ67" s="16"/>
      <c r="MKR67" s="16"/>
      <c r="MKS67" s="16"/>
      <c r="MKT67" s="16"/>
      <c r="MKU67" s="16"/>
      <c r="MKV67" s="16"/>
      <c r="MKW67" s="16"/>
      <c r="MKX67" s="16"/>
      <c r="MKY67" s="16"/>
      <c r="MKZ67" s="16"/>
      <c r="MLA67" s="16"/>
      <c r="MLB67" s="16"/>
      <c r="MLC67" s="16"/>
      <c r="MLD67" s="16"/>
      <c r="MLE67" s="16"/>
      <c r="MLF67" s="16"/>
      <c r="MLG67" s="16"/>
      <c r="MLH67" s="16"/>
      <c r="MLI67" s="16"/>
      <c r="MLJ67" s="16"/>
      <c r="MLK67" s="16"/>
      <c r="MLL67" s="16"/>
      <c r="MLM67" s="16"/>
      <c r="MLN67" s="16"/>
      <c r="MLO67" s="16"/>
      <c r="MLP67" s="16"/>
      <c r="MLQ67" s="16"/>
      <c r="MLR67" s="16"/>
      <c r="MLS67" s="16"/>
      <c r="MLT67" s="16"/>
      <c r="MLU67" s="16"/>
      <c r="MLV67" s="16"/>
      <c r="MLW67" s="16"/>
      <c r="MLX67" s="16"/>
      <c r="MLY67" s="16"/>
      <c r="MLZ67" s="16"/>
      <c r="MMA67" s="16"/>
      <c r="MMB67" s="16"/>
      <c r="MMC67" s="16"/>
      <c r="MMD67" s="16"/>
      <c r="MME67" s="16"/>
      <c r="MMF67" s="16"/>
      <c r="MMG67" s="16"/>
      <c r="MMH67" s="16"/>
      <c r="MMI67" s="16"/>
      <c r="MMJ67" s="16"/>
      <c r="MMK67" s="16"/>
      <c r="MML67" s="16"/>
      <c r="MMM67" s="16"/>
      <c r="MMN67" s="16"/>
      <c r="MMO67" s="16"/>
      <c r="MMP67" s="16"/>
      <c r="MMQ67" s="16"/>
      <c r="MMR67" s="16"/>
      <c r="MMS67" s="16"/>
      <c r="MMT67" s="16"/>
      <c r="MMU67" s="16"/>
      <c r="MMV67" s="16"/>
      <c r="MMW67" s="16"/>
      <c r="MMX67" s="16"/>
      <c r="MMY67" s="16"/>
      <c r="MMZ67" s="16"/>
      <c r="MNA67" s="16"/>
      <c r="MNB67" s="16"/>
      <c r="MNC67" s="16"/>
      <c r="MND67" s="16"/>
      <c r="MNE67" s="16"/>
      <c r="MNF67" s="16"/>
      <c r="MNG67" s="16"/>
      <c r="MNH67" s="16"/>
      <c r="MNI67" s="16"/>
      <c r="MNJ67" s="16"/>
      <c r="MNK67" s="16"/>
      <c r="MNL67" s="16"/>
      <c r="MNM67" s="16"/>
      <c r="MNN67" s="16"/>
      <c r="MNO67" s="16"/>
      <c r="MNP67" s="16"/>
      <c r="MNQ67" s="16"/>
      <c r="MNR67" s="16"/>
      <c r="MNS67" s="16"/>
      <c r="MNT67" s="16"/>
      <c r="MNU67" s="16"/>
      <c r="MNV67" s="16"/>
      <c r="MNW67" s="16"/>
      <c r="MNX67" s="16"/>
      <c r="MNY67" s="16"/>
      <c r="MNZ67" s="16"/>
      <c r="MOA67" s="16"/>
      <c r="MOB67" s="16"/>
      <c r="MOC67" s="16"/>
      <c r="MOD67" s="16"/>
      <c r="MOE67" s="16"/>
      <c r="MOF67" s="16"/>
      <c r="MOG67" s="16"/>
      <c r="MOH67" s="16"/>
      <c r="MOI67" s="16"/>
      <c r="MOJ67" s="16"/>
      <c r="MOK67" s="16"/>
      <c r="MOL67" s="16"/>
      <c r="MOM67" s="16"/>
      <c r="MON67" s="16"/>
      <c r="MOO67" s="16"/>
      <c r="MOP67" s="16"/>
      <c r="MOQ67" s="16"/>
      <c r="MOR67" s="16"/>
      <c r="MOS67" s="16"/>
      <c r="MOT67" s="16"/>
      <c r="MOU67" s="16"/>
      <c r="MOV67" s="16"/>
      <c r="MOW67" s="16"/>
      <c r="MOX67" s="16"/>
      <c r="MOY67" s="16"/>
      <c r="MOZ67" s="16"/>
      <c r="MPA67" s="16"/>
      <c r="MPB67" s="16"/>
      <c r="MPC67" s="16"/>
      <c r="MPD67" s="16"/>
      <c r="MPE67" s="16"/>
      <c r="MPF67" s="16"/>
      <c r="MPG67" s="16"/>
      <c r="MPH67" s="16"/>
      <c r="MPI67" s="16"/>
      <c r="MPJ67" s="16"/>
      <c r="MPK67" s="16"/>
      <c r="MPL67" s="16"/>
      <c r="MPM67" s="16"/>
      <c r="MPN67" s="16"/>
      <c r="MPO67" s="16"/>
      <c r="MPP67" s="16"/>
      <c r="MPQ67" s="16"/>
      <c r="MPR67" s="16"/>
      <c r="MPS67" s="16"/>
      <c r="MPT67" s="16"/>
      <c r="MPU67" s="16"/>
      <c r="MPV67" s="16"/>
      <c r="MPW67" s="16"/>
      <c r="MPX67" s="16"/>
      <c r="MPY67" s="16"/>
      <c r="MPZ67" s="16"/>
      <c r="MQA67" s="16"/>
      <c r="MQB67" s="16"/>
      <c r="MQC67" s="16"/>
      <c r="MQD67" s="16"/>
      <c r="MQE67" s="16"/>
      <c r="MQF67" s="16"/>
      <c r="MQG67" s="16"/>
      <c r="MQH67" s="16"/>
      <c r="MQI67" s="16"/>
      <c r="MQJ67" s="16"/>
      <c r="MQK67" s="16"/>
      <c r="MQL67" s="16"/>
      <c r="MQM67" s="16"/>
      <c r="MQN67" s="16"/>
      <c r="MQO67" s="16"/>
      <c r="MQP67" s="16"/>
      <c r="MQQ67" s="16"/>
      <c r="MQR67" s="16"/>
      <c r="MQS67" s="16"/>
      <c r="MQT67" s="16"/>
      <c r="MQU67" s="16"/>
      <c r="MQV67" s="16"/>
      <c r="MQW67" s="16"/>
      <c r="MQX67" s="16"/>
      <c r="MQY67" s="16"/>
      <c r="MQZ67" s="16"/>
      <c r="MRA67" s="16"/>
      <c r="MRB67" s="16"/>
      <c r="MRC67" s="16"/>
      <c r="MRD67" s="16"/>
      <c r="MRE67" s="16"/>
      <c r="MRF67" s="16"/>
      <c r="MRG67" s="16"/>
      <c r="MRH67" s="16"/>
      <c r="MRI67" s="16"/>
      <c r="MRJ67" s="16"/>
      <c r="MRK67" s="16"/>
      <c r="MRL67" s="16"/>
      <c r="MRM67" s="16"/>
      <c r="MRN67" s="16"/>
      <c r="MRO67" s="16"/>
      <c r="MRP67" s="16"/>
      <c r="MRQ67" s="16"/>
      <c r="MRR67" s="16"/>
      <c r="MRS67" s="16"/>
      <c r="MRT67" s="16"/>
      <c r="MRU67" s="16"/>
      <c r="MRV67" s="16"/>
      <c r="MRW67" s="16"/>
      <c r="MRX67" s="16"/>
      <c r="MRY67" s="16"/>
      <c r="MRZ67" s="16"/>
      <c r="MSA67" s="16"/>
      <c r="MSB67" s="16"/>
      <c r="MSC67" s="16"/>
      <c r="MSD67" s="16"/>
      <c r="MSE67" s="16"/>
      <c r="MSF67" s="16"/>
      <c r="MSG67" s="16"/>
      <c r="MSH67" s="16"/>
      <c r="MSI67" s="16"/>
      <c r="MSJ67" s="16"/>
      <c r="MSK67" s="16"/>
      <c r="MSL67" s="16"/>
      <c r="MSM67" s="16"/>
      <c r="MSN67" s="16"/>
      <c r="MSO67" s="16"/>
      <c r="MSP67" s="16"/>
      <c r="MSQ67" s="16"/>
      <c r="MSR67" s="16"/>
      <c r="MSS67" s="16"/>
      <c r="MST67" s="16"/>
      <c r="MSU67" s="16"/>
      <c r="MSV67" s="16"/>
      <c r="MSW67" s="16"/>
      <c r="MSX67" s="16"/>
      <c r="MSY67" s="16"/>
      <c r="MSZ67" s="16"/>
      <c r="MTA67" s="16"/>
      <c r="MTB67" s="16"/>
      <c r="MTC67" s="16"/>
      <c r="MTD67" s="16"/>
      <c r="MTE67" s="16"/>
      <c r="MTF67" s="16"/>
      <c r="MTG67" s="16"/>
      <c r="MTH67" s="16"/>
      <c r="MTI67" s="16"/>
      <c r="MTJ67" s="16"/>
      <c r="MTK67" s="16"/>
      <c r="MTL67" s="16"/>
      <c r="MTM67" s="16"/>
      <c r="MTN67" s="16"/>
      <c r="MTO67" s="16"/>
      <c r="MTP67" s="16"/>
      <c r="MTQ67" s="16"/>
      <c r="MTR67" s="16"/>
      <c r="MTS67" s="16"/>
      <c r="MTT67" s="16"/>
      <c r="MTU67" s="16"/>
      <c r="MTV67" s="16"/>
      <c r="MTW67" s="16"/>
      <c r="MTX67" s="16"/>
      <c r="MTY67" s="16"/>
      <c r="MTZ67" s="16"/>
      <c r="MUA67" s="16"/>
      <c r="MUB67" s="16"/>
      <c r="MUC67" s="16"/>
      <c r="MUD67" s="16"/>
      <c r="MUE67" s="16"/>
      <c r="MUF67" s="16"/>
      <c r="MUG67" s="16"/>
      <c r="MUH67" s="16"/>
      <c r="MUI67" s="16"/>
      <c r="MUJ67" s="16"/>
      <c r="MUK67" s="16"/>
      <c r="MUL67" s="16"/>
      <c r="MUM67" s="16"/>
      <c r="MUN67" s="16"/>
      <c r="MUO67" s="16"/>
      <c r="MUP67" s="16"/>
      <c r="MUQ67" s="16"/>
      <c r="MUR67" s="16"/>
      <c r="MUS67" s="16"/>
      <c r="MUT67" s="16"/>
      <c r="MUU67" s="16"/>
      <c r="MUV67" s="16"/>
      <c r="MUW67" s="16"/>
      <c r="MUX67" s="16"/>
      <c r="MUY67" s="16"/>
      <c r="MUZ67" s="16"/>
      <c r="MVA67" s="16"/>
      <c r="MVB67" s="16"/>
      <c r="MVC67" s="16"/>
      <c r="MVD67" s="16"/>
      <c r="MVE67" s="16"/>
      <c r="MVF67" s="16"/>
      <c r="MVG67" s="16"/>
      <c r="MVH67" s="16"/>
      <c r="MVI67" s="16"/>
      <c r="MVJ67" s="16"/>
      <c r="MVK67" s="16"/>
      <c r="MVL67" s="16"/>
      <c r="MVM67" s="16"/>
      <c r="MVN67" s="16"/>
      <c r="MVO67" s="16"/>
      <c r="MVP67" s="16"/>
      <c r="MVQ67" s="16"/>
      <c r="MVR67" s="16"/>
      <c r="MVS67" s="16"/>
      <c r="MVT67" s="16"/>
      <c r="MVU67" s="16"/>
      <c r="MVV67" s="16"/>
      <c r="MVW67" s="16"/>
      <c r="MVX67" s="16"/>
      <c r="MVY67" s="16"/>
      <c r="MVZ67" s="16"/>
      <c r="MWA67" s="16"/>
      <c r="MWB67" s="16"/>
      <c r="MWC67" s="16"/>
      <c r="MWD67" s="16"/>
      <c r="MWE67" s="16"/>
      <c r="MWF67" s="16"/>
      <c r="MWG67" s="16"/>
      <c r="MWH67" s="16"/>
      <c r="MWI67" s="16"/>
      <c r="MWJ67" s="16"/>
      <c r="MWK67" s="16"/>
      <c r="MWL67" s="16"/>
      <c r="MWM67" s="16"/>
      <c r="MWN67" s="16"/>
      <c r="MWO67" s="16"/>
      <c r="MWP67" s="16"/>
      <c r="MWQ67" s="16"/>
      <c r="MWR67" s="16"/>
      <c r="MWS67" s="16"/>
      <c r="MWT67" s="16"/>
      <c r="MWU67" s="16"/>
      <c r="MWV67" s="16"/>
      <c r="MWW67" s="16"/>
      <c r="MWX67" s="16"/>
      <c r="MWY67" s="16"/>
      <c r="MWZ67" s="16"/>
      <c r="MXA67" s="16"/>
      <c r="MXB67" s="16"/>
      <c r="MXC67" s="16"/>
      <c r="MXD67" s="16"/>
      <c r="MXE67" s="16"/>
      <c r="MXF67" s="16"/>
      <c r="MXG67" s="16"/>
      <c r="MXH67" s="16"/>
      <c r="MXI67" s="16"/>
      <c r="MXJ67" s="16"/>
      <c r="MXK67" s="16"/>
      <c r="MXL67" s="16"/>
      <c r="MXM67" s="16"/>
      <c r="MXN67" s="16"/>
      <c r="MXO67" s="16"/>
      <c r="MXP67" s="16"/>
      <c r="MXQ67" s="16"/>
      <c r="MXR67" s="16"/>
      <c r="MXS67" s="16"/>
      <c r="MXT67" s="16"/>
      <c r="MXU67" s="16"/>
      <c r="MXV67" s="16"/>
      <c r="MXW67" s="16"/>
      <c r="MXX67" s="16"/>
      <c r="MXY67" s="16"/>
      <c r="MXZ67" s="16"/>
      <c r="MYA67" s="16"/>
      <c r="MYB67" s="16"/>
      <c r="MYC67" s="16"/>
      <c r="MYD67" s="16"/>
      <c r="MYE67" s="16"/>
      <c r="MYF67" s="16"/>
      <c r="MYG67" s="16"/>
      <c r="MYH67" s="16"/>
      <c r="MYI67" s="16"/>
      <c r="MYJ67" s="16"/>
      <c r="MYK67" s="16"/>
      <c r="MYL67" s="16"/>
      <c r="MYM67" s="16"/>
      <c r="MYN67" s="16"/>
      <c r="MYO67" s="16"/>
      <c r="MYP67" s="16"/>
      <c r="MYQ67" s="16"/>
      <c r="MYR67" s="16"/>
      <c r="MYS67" s="16"/>
      <c r="MYT67" s="16"/>
      <c r="MYU67" s="16"/>
      <c r="MYV67" s="16"/>
      <c r="MYW67" s="16"/>
      <c r="MYX67" s="16"/>
      <c r="MYY67" s="16"/>
      <c r="MYZ67" s="16"/>
      <c r="MZA67" s="16"/>
      <c r="MZB67" s="16"/>
      <c r="MZC67" s="16"/>
      <c r="MZD67" s="16"/>
      <c r="MZE67" s="16"/>
      <c r="MZF67" s="16"/>
      <c r="MZG67" s="16"/>
      <c r="MZH67" s="16"/>
      <c r="MZI67" s="16"/>
      <c r="MZJ67" s="16"/>
      <c r="MZK67" s="16"/>
      <c r="MZL67" s="16"/>
      <c r="MZM67" s="16"/>
      <c r="MZN67" s="16"/>
      <c r="MZO67" s="16"/>
      <c r="MZP67" s="16"/>
      <c r="MZQ67" s="16"/>
      <c r="MZR67" s="16"/>
      <c r="MZS67" s="16"/>
      <c r="MZT67" s="16"/>
      <c r="MZU67" s="16"/>
      <c r="MZV67" s="16"/>
      <c r="MZW67" s="16"/>
      <c r="MZX67" s="16"/>
      <c r="MZY67" s="16"/>
      <c r="MZZ67" s="16"/>
      <c r="NAA67" s="16"/>
      <c r="NAB67" s="16"/>
      <c r="NAC67" s="16"/>
      <c r="NAD67" s="16"/>
      <c r="NAE67" s="16"/>
      <c r="NAF67" s="16"/>
      <c r="NAG67" s="16"/>
      <c r="NAH67" s="16"/>
      <c r="NAI67" s="16"/>
      <c r="NAJ67" s="16"/>
      <c r="NAK67" s="16"/>
      <c r="NAL67" s="16"/>
      <c r="NAM67" s="16"/>
      <c r="NAN67" s="16"/>
      <c r="NAO67" s="16"/>
      <c r="NAP67" s="16"/>
      <c r="NAQ67" s="16"/>
      <c r="NAR67" s="16"/>
      <c r="NAS67" s="16"/>
      <c r="NAT67" s="16"/>
      <c r="NAU67" s="16"/>
      <c r="NAV67" s="16"/>
      <c r="NAW67" s="16"/>
      <c r="NAX67" s="16"/>
      <c r="NAY67" s="16"/>
      <c r="NAZ67" s="16"/>
      <c r="NBA67" s="16"/>
      <c r="NBB67" s="16"/>
      <c r="NBC67" s="16"/>
      <c r="NBD67" s="16"/>
      <c r="NBE67" s="16"/>
      <c r="NBF67" s="16"/>
      <c r="NBG67" s="16"/>
      <c r="NBH67" s="16"/>
      <c r="NBI67" s="16"/>
      <c r="NBJ67" s="16"/>
      <c r="NBK67" s="16"/>
      <c r="NBL67" s="16"/>
      <c r="NBM67" s="16"/>
      <c r="NBN67" s="16"/>
      <c r="NBO67" s="16"/>
      <c r="NBP67" s="16"/>
      <c r="NBQ67" s="16"/>
      <c r="NBR67" s="16"/>
      <c r="NBS67" s="16"/>
      <c r="NBT67" s="16"/>
      <c r="NBU67" s="16"/>
      <c r="NBV67" s="16"/>
      <c r="NBW67" s="16"/>
      <c r="NBX67" s="16"/>
      <c r="NBY67" s="16"/>
      <c r="NBZ67" s="16"/>
      <c r="NCA67" s="16"/>
      <c r="NCB67" s="16"/>
      <c r="NCC67" s="16"/>
      <c r="NCD67" s="16"/>
      <c r="NCE67" s="16"/>
      <c r="NCF67" s="16"/>
      <c r="NCG67" s="16"/>
      <c r="NCH67" s="16"/>
      <c r="NCI67" s="16"/>
      <c r="NCJ67" s="16"/>
      <c r="NCK67" s="16"/>
      <c r="NCL67" s="16"/>
      <c r="NCM67" s="16"/>
      <c r="NCN67" s="16"/>
      <c r="NCO67" s="16"/>
      <c r="NCP67" s="16"/>
      <c r="NCQ67" s="16"/>
      <c r="NCR67" s="16"/>
      <c r="NCS67" s="16"/>
      <c r="NCT67" s="16"/>
      <c r="NCU67" s="16"/>
      <c r="NCV67" s="16"/>
      <c r="NCW67" s="16"/>
      <c r="NCX67" s="16"/>
      <c r="NCY67" s="16"/>
      <c r="NCZ67" s="16"/>
      <c r="NDA67" s="16"/>
      <c r="NDB67" s="16"/>
      <c r="NDC67" s="16"/>
      <c r="NDD67" s="16"/>
      <c r="NDE67" s="16"/>
      <c r="NDF67" s="16"/>
      <c r="NDG67" s="16"/>
      <c r="NDH67" s="16"/>
      <c r="NDI67" s="16"/>
      <c r="NDJ67" s="16"/>
      <c r="NDK67" s="16"/>
      <c r="NDL67" s="16"/>
      <c r="NDM67" s="16"/>
      <c r="NDN67" s="16"/>
      <c r="NDO67" s="16"/>
      <c r="NDP67" s="16"/>
      <c r="NDQ67" s="16"/>
      <c r="NDR67" s="16"/>
      <c r="NDS67" s="16"/>
      <c r="NDT67" s="16"/>
      <c r="NDU67" s="16"/>
      <c r="NDV67" s="16"/>
      <c r="NDW67" s="16"/>
      <c r="NDX67" s="16"/>
      <c r="NDY67" s="16"/>
      <c r="NDZ67" s="16"/>
      <c r="NEA67" s="16"/>
      <c r="NEB67" s="16"/>
      <c r="NEC67" s="16"/>
      <c r="NED67" s="16"/>
      <c r="NEE67" s="16"/>
      <c r="NEF67" s="16"/>
      <c r="NEG67" s="16"/>
      <c r="NEH67" s="16"/>
      <c r="NEI67" s="16"/>
      <c r="NEJ67" s="16"/>
      <c r="NEK67" s="16"/>
      <c r="NEL67" s="16"/>
      <c r="NEM67" s="16"/>
      <c r="NEN67" s="16"/>
      <c r="NEO67" s="16"/>
      <c r="NEP67" s="16"/>
      <c r="NEQ67" s="16"/>
      <c r="NER67" s="16"/>
      <c r="NES67" s="16"/>
      <c r="NET67" s="16"/>
      <c r="NEU67" s="16"/>
      <c r="NEV67" s="16"/>
      <c r="NEW67" s="16"/>
      <c r="NEX67" s="16"/>
      <c r="NEY67" s="16"/>
      <c r="NEZ67" s="16"/>
      <c r="NFA67" s="16"/>
      <c r="NFB67" s="16"/>
      <c r="NFC67" s="16"/>
      <c r="NFD67" s="16"/>
      <c r="NFE67" s="16"/>
      <c r="NFF67" s="16"/>
      <c r="NFG67" s="16"/>
      <c r="NFH67" s="16"/>
      <c r="NFI67" s="16"/>
      <c r="NFJ67" s="16"/>
      <c r="NFK67" s="16"/>
      <c r="NFL67" s="16"/>
      <c r="NFM67" s="16"/>
      <c r="NFN67" s="16"/>
      <c r="NFO67" s="16"/>
      <c r="NFP67" s="16"/>
      <c r="NFQ67" s="16"/>
      <c r="NFR67" s="16"/>
      <c r="NFS67" s="16"/>
      <c r="NFT67" s="16"/>
      <c r="NFU67" s="16"/>
      <c r="NFV67" s="16"/>
      <c r="NFW67" s="16"/>
      <c r="NFX67" s="16"/>
      <c r="NFY67" s="16"/>
      <c r="NFZ67" s="16"/>
      <c r="NGA67" s="16"/>
      <c r="NGB67" s="16"/>
      <c r="NGC67" s="16"/>
      <c r="NGD67" s="16"/>
      <c r="NGE67" s="16"/>
      <c r="NGF67" s="16"/>
      <c r="NGG67" s="16"/>
      <c r="NGH67" s="16"/>
      <c r="NGI67" s="16"/>
      <c r="NGJ67" s="16"/>
      <c r="NGK67" s="16"/>
      <c r="NGL67" s="16"/>
      <c r="NGM67" s="16"/>
      <c r="NGN67" s="16"/>
      <c r="NGO67" s="16"/>
      <c r="NGP67" s="16"/>
      <c r="NGQ67" s="16"/>
      <c r="NGR67" s="16"/>
      <c r="NGS67" s="16"/>
      <c r="NGT67" s="16"/>
      <c r="NGU67" s="16"/>
      <c r="NGV67" s="16"/>
      <c r="NGW67" s="16"/>
      <c r="NGX67" s="16"/>
      <c r="NGY67" s="16"/>
      <c r="NGZ67" s="16"/>
      <c r="NHA67" s="16"/>
      <c r="NHB67" s="16"/>
      <c r="NHC67" s="16"/>
      <c r="NHD67" s="16"/>
      <c r="NHE67" s="16"/>
      <c r="NHF67" s="16"/>
      <c r="NHG67" s="16"/>
      <c r="NHH67" s="16"/>
      <c r="NHI67" s="16"/>
      <c r="NHJ67" s="16"/>
      <c r="NHK67" s="16"/>
      <c r="NHL67" s="16"/>
      <c r="NHM67" s="16"/>
      <c r="NHN67" s="16"/>
      <c r="NHO67" s="16"/>
      <c r="NHP67" s="16"/>
      <c r="NHQ67" s="16"/>
      <c r="NHR67" s="16"/>
      <c r="NHS67" s="16"/>
      <c r="NHT67" s="16"/>
      <c r="NHU67" s="16"/>
      <c r="NHV67" s="16"/>
      <c r="NHW67" s="16"/>
      <c r="NHX67" s="16"/>
      <c r="NHY67" s="16"/>
      <c r="NHZ67" s="16"/>
      <c r="NIA67" s="16"/>
      <c r="NIB67" s="16"/>
      <c r="NIC67" s="16"/>
      <c r="NID67" s="16"/>
      <c r="NIE67" s="16"/>
      <c r="NIF67" s="16"/>
      <c r="NIG67" s="16"/>
      <c r="NIH67" s="16"/>
      <c r="NII67" s="16"/>
      <c r="NIJ67" s="16"/>
      <c r="NIK67" s="16"/>
      <c r="NIL67" s="16"/>
      <c r="NIM67" s="16"/>
      <c r="NIN67" s="16"/>
      <c r="NIO67" s="16"/>
      <c r="NIP67" s="16"/>
      <c r="NIQ67" s="16"/>
      <c r="NIR67" s="16"/>
      <c r="NIS67" s="16"/>
      <c r="NIT67" s="16"/>
      <c r="NIU67" s="16"/>
      <c r="NIV67" s="16"/>
      <c r="NIW67" s="16"/>
      <c r="NIX67" s="16"/>
      <c r="NIY67" s="16"/>
      <c r="NIZ67" s="16"/>
      <c r="NJA67" s="16"/>
      <c r="NJB67" s="16"/>
      <c r="NJC67" s="16"/>
      <c r="NJD67" s="16"/>
      <c r="NJE67" s="16"/>
      <c r="NJF67" s="16"/>
      <c r="NJG67" s="16"/>
      <c r="NJH67" s="16"/>
      <c r="NJI67" s="16"/>
      <c r="NJJ67" s="16"/>
      <c r="NJK67" s="16"/>
      <c r="NJL67" s="16"/>
      <c r="NJM67" s="16"/>
      <c r="NJN67" s="16"/>
      <c r="NJO67" s="16"/>
      <c r="NJP67" s="16"/>
      <c r="NJQ67" s="16"/>
      <c r="NJR67" s="16"/>
      <c r="NJS67" s="16"/>
      <c r="NJT67" s="16"/>
      <c r="NJU67" s="16"/>
      <c r="NJV67" s="16"/>
      <c r="NJW67" s="16"/>
      <c r="NJX67" s="16"/>
      <c r="NJY67" s="16"/>
      <c r="NJZ67" s="16"/>
      <c r="NKA67" s="16"/>
      <c r="NKB67" s="16"/>
      <c r="NKC67" s="16"/>
      <c r="NKD67" s="16"/>
      <c r="NKE67" s="16"/>
      <c r="NKF67" s="16"/>
      <c r="NKG67" s="16"/>
      <c r="NKH67" s="16"/>
      <c r="NKI67" s="16"/>
      <c r="NKJ67" s="16"/>
      <c r="NKK67" s="16"/>
      <c r="NKL67" s="16"/>
      <c r="NKM67" s="16"/>
      <c r="NKN67" s="16"/>
      <c r="NKO67" s="16"/>
      <c r="NKP67" s="16"/>
      <c r="NKQ67" s="16"/>
      <c r="NKR67" s="16"/>
      <c r="NKS67" s="16"/>
      <c r="NKT67" s="16"/>
      <c r="NKU67" s="16"/>
      <c r="NKV67" s="16"/>
      <c r="NKW67" s="16"/>
      <c r="NKX67" s="16"/>
      <c r="NKY67" s="16"/>
      <c r="NKZ67" s="16"/>
      <c r="NLA67" s="16"/>
      <c r="NLB67" s="16"/>
      <c r="NLC67" s="16"/>
      <c r="NLD67" s="16"/>
      <c r="NLE67" s="16"/>
      <c r="NLF67" s="16"/>
      <c r="NLG67" s="16"/>
      <c r="NLH67" s="16"/>
      <c r="NLI67" s="16"/>
      <c r="NLJ67" s="16"/>
      <c r="NLK67" s="16"/>
      <c r="NLL67" s="16"/>
      <c r="NLM67" s="16"/>
      <c r="NLN67" s="16"/>
      <c r="NLO67" s="16"/>
      <c r="NLP67" s="16"/>
      <c r="NLQ67" s="16"/>
      <c r="NLR67" s="16"/>
      <c r="NLS67" s="16"/>
      <c r="NLT67" s="16"/>
      <c r="NLU67" s="16"/>
      <c r="NLV67" s="16"/>
      <c r="NLW67" s="16"/>
      <c r="NLX67" s="16"/>
      <c r="NLY67" s="16"/>
      <c r="NLZ67" s="16"/>
      <c r="NMA67" s="16"/>
      <c r="NMB67" s="16"/>
      <c r="NMC67" s="16"/>
      <c r="NMD67" s="16"/>
      <c r="NME67" s="16"/>
      <c r="NMF67" s="16"/>
      <c r="NMG67" s="16"/>
      <c r="NMH67" s="16"/>
      <c r="NMI67" s="16"/>
      <c r="NMJ67" s="16"/>
      <c r="NMK67" s="16"/>
      <c r="NML67" s="16"/>
      <c r="NMM67" s="16"/>
      <c r="NMN67" s="16"/>
      <c r="NMO67" s="16"/>
      <c r="NMP67" s="16"/>
      <c r="NMQ67" s="16"/>
      <c r="NMR67" s="16"/>
      <c r="NMS67" s="16"/>
      <c r="NMT67" s="16"/>
      <c r="NMU67" s="16"/>
      <c r="NMV67" s="16"/>
      <c r="NMW67" s="16"/>
      <c r="NMX67" s="16"/>
      <c r="NMY67" s="16"/>
      <c r="NMZ67" s="16"/>
      <c r="NNA67" s="16"/>
      <c r="NNB67" s="16"/>
      <c r="NNC67" s="16"/>
      <c r="NND67" s="16"/>
      <c r="NNE67" s="16"/>
      <c r="NNF67" s="16"/>
      <c r="NNG67" s="16"/>
      <c r="NNH67" s="16"/>
      <c r="NNI67" s="16"/>
      <c r="NNJ67" s="16"/>
      <c r="NNK67" s="16"/>
      <c r="NNL67" s="16"/>
      <c r="NNM67" s="16"/>
      <c r="NNN67" s="16"/>
      <c r="NNO67" s="16"/>
      <c r="NNP67" s="16"/>
      <c r="NNQ67" s="16"/>
      <c r="NNR67" s="16"/>
      <c r="NNS67" s="16"/>
      <c r="NNT67" s="16"/>
      <c r="NNU67" s="16"/>
      <c r="NNV67" s="16"/>
      <c r="NNW67" s="16"/>
      <c r="NNX67" s="16"/>
      <c r="NNY67" s="16"/>
      <c r="NNZ67" s="16"/>
      <c r="NOA67" s="16"/>
      <c r="NOB67" s="16"/>
      <c r="NOC67" s="16"/>
      <c r="NOD67" s="16"/>
      <c r="NOE67" s="16"/>
      <c r="NOF67" s="16"/>
      <c r="NOG67" s="16"/>
      <c r="NOH67" s="16"/>
      <c r="NOI67" s="16"/>
      <c r="NOJ67" s="16"/>
      <c r="NOK67" s="16"/>
      <c r="NOL67" s="16"/>
      <c r="NOM67" s="16"/>
      <c r="NON67" s="16"/>
      <c r="NOO67" s="16"/>
      <c r="NOP67" s="16"/>
      <c r="NOQ67" s="16"/>
      <c r="NOR67" s="16"/>
      <c r="NOS67" s="16"/>
      <c r="NOT67" s="16"/>
      <c r="NOU67" s="16"/>
      <c r="NOV67" s="16"/>
      <c r="NOW67" s="16"/>
      <c r="NOX67" s="16"/>
      <c r="NOY67" s="16"/>
      <c r="NOZ67" s="16"/>
      <c r="NPA67" s="16"/>
      <c r="NPB67" s="16"/>
      <c r="NPC67" s="16"/>
      <c r="NPD67" s="16"/>
      <c r="NPE67" s="16"/>
      <c r="NPF67" s="16"/>
      <c r="NPG67" s="16"/>
      <c r="NPH67" s="16"/>
      <c r="NPI67" s="16"/>
      <c r="NPJ67" s="16"/>
      <c r="NPK67" s="16"/>
      <c r="NPL67" s="16"/>
      <c r="NPM67" s="16"/>
      <c r="NPN67" s="16"/>
      <c r="NPO67" s="16"/>
      <c r="NPP67" s="16"/>
      <c r="NPQ67" s="16"/>
      <c r="NPR67" s="16"/>
      <c r="NPS67" s="16"/>
      <c r="NPT67" s="16"/>
      <c r="NPU67" s="16"/>
      <c r="NPV67" s="16"/>
      <c r="NPW67" s="16"/>
      <c r="NPX67" s="16"/>
      <c r="NPY67" s="16"/>
      <c r="NPZ67" s="16"/>
      <c r="NQA67" s="16"/>
      <c r="NQB67" s="16"/>
      <c r="NQC67" s="16"/>
      <c r="NQD67" s="16"/>
      <c r="NQE67" s="16"/>
      <c r="NQF67" s="16"/>
      <c r="NQG67" s="16"/>
      <c r="NQH67" s="16"/>
      <c r="NQI67" s="16"/>
      <c r="NQJ67" s="16"/>
      <c r="NQK67" s="16"/>
      <c r="NQL67" s="16"/>
      <c r="NQM67" s="16"/>
      <c r="NQN67" s="16"/>
      <c r="NQO67" s="16"/>
      <c r="NQP67" s="16"/>
      <c r="NQQ67" s="16"/>
      <c r="NQR67" s="16"/>
      <c r="NQS67" s="16"/>
      <c r="NQT67" s="16"/>
      <c r="NQU67" s="16"/>
      <c r="NQV67" s="16"/>
      <c r="NQW67" s="16"/>
      <c r="NQX67" s="16"/>
      <c r="NQY67" s="16"/>
      <c r="NQZ67" s="16"/>
      <c r="NRA67" s="16"/>
      <c r="NRB67" s="16"/>
      <c r="NRC67" s="16"/>
      <c r="NRD67" s="16"/>
      <c r="NRE67" s="16"/>
      <c r="NRF67" s="16"/>
      <c r="NRG67" s="16"/>
      <c r="NRH67" s="16"/>
      <c r="NRI67" s="16"/>
      <c r="NRJ67" s="16"/>
      <c r="NRK67" s="16"/>
      <c r="NRL67" s="16"/>
      <c r="NRM67" s="16"/>
      <c r="NRN67" s="16"/>
      <c r="NRO67" s="16"/>
      <c r="NRP67" s="16"/>
      <c r="NRQ67" s="16"/>
      <c r="NRR67" s="16"/>
      <c r="NRS67" s="16"/>
      <c r="NRT67" s="16"/>
      <c r="NRU67" s="16"/>
      <c r="NRV67" s="16"/>
      <c r="NRW67" s="16"/>
      <c r="NRX67" s="16"/>
      <c r="NRY67" s="16"/>
      <c r="NRZ67" s="16"/>
      <c r="NSA67" s="16"/>
      <c r="NSB67" s="16"/>
      <c r="NSC67" s="16"/>
      <c r="NSD67" s="16"/>
      <c r="NSE67" s="16"/>
      <c r="NSF67" s="16"/>
      <c r="NSG67" s="16"/>
      <c r="NSH67" s="16"/>
      <c r="NSI67" s="16"/>
      <c r="NSJ67" s="16"/>
      <c r="NSK67" s="16"/>
      <c r="NSL67" s="16"/>
      <c r="NSM67" s="16"/>
      <c r="NSN67" s="16"/>
      <c r="NSO67" s="16"/>
      <c r="NSP67" s="16"/>
      <c r="NSQ67" s="16"/>
      <c r="NSR67" s="16"/>
      <c r="NSS67" s="16"/>
      <c r="NST67" s="16"/>
      <c r="NSU67" s="16"/>
      <c r="NSV67" s="16"/>
      <c r="NSW67" s="16"/>
      <c r="NSX67" s="16"/>
      <c r="NSY67" s="16"/>
      <c r="NSZ67" s="16"/>
      <c r="NTA67" s="16"/>
      <c r="NTB67" s="16"/>
      <c r="NTC67" s="16"/>
      <c r="NTD67" s="16"/>
      <c r="NTE67" s="16"/>
      <c r="NTF67" s="16"/>
      <c r="NTG67" s="16"/>
      <c r="NTH67" s="16"/>
      <c r="NTI67" s="16"/>
      <c r="NTJ67" s="16"/>
      <c r="NTK67" s="16"/>
      <c r="NTL67" s="16"/>
      <c r="NTM67" s="16"/>
      <c r="NTN67" s="16"/>
      <c r="NTO67" s="16"/>
      <c r="NTP67" s="16"/>
      <c r="NTQ67" s="16"/>
      <c r="NTR67" s="16"/>
      <c r="NTS67" s="16"/>
      <c r="NTT67" s="16"/>
      <c r="NTU67" s="16"/>
      <c r="NTV67" s="16"/>
      <c r="NTW67" s="16"/>
      <c r="NTX67" s="16"/>
      <c r="NTY67" s="16"/>
      <c r="NTZ67" s="16"/>
      <c r="NUA67" s="16"/>
      <c r="NUB67" s="16"/>
      <c r="NUC67" s="16"/>
      <c r="NUD67" s="16"/>
      <c r="NUE67" s="16"/>
      <c r="NUF67" s="16"/>
      <c r="NUG67" s="16"/>
      <c r="NUH67" s="16"/>
      <c r="NUI67" s="16"/>
      <c r="NUJ67" s="16"/>
      <c r="NUK67" s="16"/>
      <c r="NUL67" s="16"/>
      <c r="NUM67" s="16"/>
      <c r="NUN67" s="16"/>
      <c r="NUO67" s="16"/>
      <c r="NUP67" s="16"/>
      <c r="NUQ67" s="16"/>
      <c r="NUR67" s="16"/>
      <c r="NUS67" s="16"/>
      <c r="NUT67" s="16"/>
      <c r="NUU67" s="16"/>
      <c r="NUV67" s="16"/>
      <c r="NUW67" s="16"/>
      <c r="NUX67" s="16"/>
      <c r="NUY67" s="16"/>
      <c r="NUZ67" s="16"/>
      <c r="NVA67" s="16"/>
      <c r="NVB67" s="16"/>
      <c r="NVC67" s="16"/>
      <c r="NVD67" s="16"/>
      <c r="NVE67" s="16"/>
      <c r="NVF67" s="16"/>
      <c r="NVG67" s="16"/>
      <c r="NVH67" s="16"/>
      <c r="NVI67" s="16"/>
      <c r="NVJ67" s="16"/>
      <c r="NVK67" s="16"/>
      <c r="NVL67" s="16"/>
      <c r="NVM67" s="16"/>
      <c r="NVN67" s="16"/>
      <c r="NVO67" s="16"/>
      <c r="NVP67" s="16"/>
      <c r="NVQ67" s="16"/>
      <c r="NVR67" s="16"/>
      <c r="NVS67" s="16"/>
      <c r="NVT67" s="16"/>
      <c r="NVU67" s="16"/>
      <c r="NVV67" s="16"/>
      <c r="NVW67" s="16"/>
      <c r="NVX67" s="16"/>
      <c r="NVY67" s="16"/>
      <c r="NVZ67" s="16"/>
      <c r="NWA67" s="16"/>
      <c r="NWB67" s="16"/>
      <c r="NWC67" s="16"/>
      <c r="NWD67" s="16"/>
      <c r="NWE67" s="16"/>
      <c r="NWF67" s="16"/>
      <c r="NWG67" s="16"/>
      <c r="NWH67" s="16"/>
      <c r="NWI67" s="16"/>
      <c r="NWJ67" s="16"/>
      <c r="NWK67" s="16"/>
      <c r="NWL67" s="16"/>
      <c r="NWM67" s="16"/>
      <c r="NWN67" s="16"/>
      <c r="NWO67" s="16"/>
      <c r="NWP67" s="16"/>
      <c r="NWQ67" s="16"/>
      <c r="NWR67" s="16"/>
      <c r="NWS67" s="16"/>
      <c r="NWT67" s="16"/>
      <c r="NWU67" s="16"/>
      <c r="NWV67" s="16"/>
      <c r="NWW67" s="16"/>
      <c r="NWX67" s="16"/>
      <c r="NWY67" s="16"/>
      <c r="NWZ67" s="16"/>
      <c r="NXA67" s="16"/>
      <c r="NXB67" s="16"/>
      <c r="NXC67" s="16"/>
      <c r="NXD67" s="16"/>
      <c r="NXE67" s="16"/>
      <c r="NXF67" s="16"/>
      <c r="NXG67" s="16"/>
      <c r="NXH67" s="16"/>
      <c r="NXI67" s="16"/>
      <c r="NXJ67" s="16"/>
      <c r="NXK67" s="16"/>
      <c r="NXL67" s="16"/>
      <c r="NXM67" s="16"/>
      <c r="NXN67" s="16"/>
      <c r="NXO67" s="16"/>
      <c r="NXP67" s="16"/>
      <c r="NXQ67" s="16"/>
      <c r="NXR67" s="16"/>
      <c r="NXS67" s="16"/>
      <c r="NXT67" s="16"/>
      <c r="NXU67" s="16"/>
      <c r="NXV67" s="16"/>
      <c r="NXW67" s="16"/>
      <c r="NXX67" s="16"/>
      <c r="NXY67" s="16"/>
      <c r="NXZ67" s="16"/>
      <c r="NYA67" s="16"/>
      <c r="NYB67" s="16"/>
      <c r="NYC67" s="16"/>
      <c r="NYD67" s="16"/>
      <c r="NYE67" s="16"/>
      <c r="NYF67" s="16"/>
      <c r="NYG67" s="16"/>
      <c r="NYH67" s="16"/>
      <c r="NYI67" s="16"/>
      <c r="NYJ67" s="16"/>
      <c r="NYK67" s="16"/>
      <c r="NYL67" s="16"/>
      <c r="NYM67" s="16"/>
      <c r="NYN67" s="16"/>
      <c r="NYO67" s="16"/>
      <c r="NYP67" s="16"/>
      <c r="NYQ67" s="16"/>
      <c r="NYR67" s="16"/>
      <c r="NYS67" s="16"/>
      <c r="NYT67" s="16"/>
      <c r="NYU67" s="16"/>
      <c r="NYV67" s="16"/>
      <c r="NYW67" s="16"/>
      <c r="NYX67" s="16"/>
      <c r="NYY67" s="16"/>
      <c r="NYZ67" s="16"/>
      <c r="NZA67" s="16"/>
      <c r="NZB67" s="16"/>
      <c r="NZC67" s="16"/>
      <c r="NZD67" s="16"/>
      <c r="NZE67" s="16"/>
      <c r="NZF67" s="16"/>
      <c r="NZG67" s="16"/>
      <c r="NZH67" s="16"/>
      <c r="NZI67" s="16"/>
      <c r="NZJ67" s="16"/>
      <c r="NZK67" s="16"/>
      <c r="NZL67" s="16"/>
      <c r="NZM67" s="16"/>
      <c r="NZN67" s="16"/>
      <c r="NZO67" s="16"/>
      <c r="NZP67" s="16"/>
      <c r="NZQ67" s="16"/>
      <c r="NZR67" s="16"/>
      <c r="NZS67" s="16"/>
      <c r="NZT67" s="16"/>
      <c r="NZU67" s="16"/>
      <c r="NZV67" s="16"/>
      <c r="NZW67" s="16"/>
      <c r="NZX67" s="16"/>
      <c r="NZY67" s="16"/>
      <c r="NZZ67" s="16"/>
      <c r="OAA67" s="16"/>
      <c r="OAB67" s="16"/>
      <c r="OAC67" s="16"/>
      <c r="OAD67" s="16"/>
      <c r="OAE67" s="16"/>
      <c r="OAF67" s="16"/>
      <c r="OAG67" s="16"/>
      <c r="OAH67" s="16"/>
      <c r="OAI67" s="16"/>
      <c r="OAJ67" s="16"/>
      <c r="OAK67" s="16"/>
      <c r="OAL67" s="16"/>
      <c r="OAM67" s="16"/>
      <c r="OAN67" s="16"/>
      <c r="OAO67" s="16"/>
      <c r="OAP67" s="16"/>
      <c r="OAQ67" s="16"/>
      <c r="OAR67" s="16"/>
      <c r="OAS67" s="16"/>
      <c r="OAT67" s="16"/>
      <c r="OAU67" s="16"/>
      <c r="OAV67" s="16"/>
      <c r="OAW67" s="16"/>
      <c r="OAX67" s="16"/>
      <c r="OAY67" s="16"/>
      <c r="OAZ67" s="16"/>
      <c r="OBA67" s="16"/>
      <c r="OBB67" s="16"/>
      <c r="OBC67" s="16"/>
      <c r="OBD67" s="16"/>
      <c r="OBE67" s="16"/>
      <c r="OBF67" s="16"/>
      <c r="OBG67" s="16"/>
      <c r="OBH67" s="16"/>
      <c r="OBI67" s="16"/>
      <c r="OBJ67" s="16"/>
      <c r="OBK67" s="16"/>
      <c r="OBL67" s="16"/>
      <c r="OBM67" s="16"/>
      <c r="OBN67" s="16"/>
      <c r="OBO67" s="16"/>
      <c r="OBP67" s="16"/>
      <c r="OBQ67" s="16"/>
      <c r="OBR67" s="16"/>
      <c r="OBS67" s="16"/>
      <c r="OBT67" s="16"/>
      <c r="OBU67" s="16"/>
      <c r="OBV67" s="16"/>
      <c r="OBW67" s="16"/>
      <c r="OBX67" s="16"/>
      <c r="OBY67" s="16"/>
      <c r="OBZ67" s="16"/>
      <c r="OCA67" s="16"/>
      <c r="OCB67" s="16"/>
      <c r="OCC67" s="16"/>
      <c r="OCD67" s="16"/>
      <c r="OCE67" s="16"/>
      <c r="OCF67" s="16"/>
      <c r="OCG67" s="16"/>
      <c r="OCH67" s="16"/>
      <c r="OCI67" s="16"/>
      <c r="OCJ67" s="16"/>
      <c r="OCK67" s="16"/>
      <c r="OCL67" s="16"/>
      <c r="OCM67" s="16"/>
      <c r="OCN67" s="16"/>
      <c r="OCO67" s="16"/>
      <c r="OCP67" s="16"/>
      <c r="OCQ67" s="16"/>
      <c r="OCR67" s="16"/>
      <c r="OCS67" s="16"/>
      <c r="OCT67" s="16"/>
      <c r="OCU67" s="16"/>
      <c r="OCV67" s="16"/>
      <c r="OCW67" s="16"/>
      <c r="OCX67" s="16"/>
      <c r="OCY67" s="16"/>
      <c r="OCZ67" s="16"/>
      <c r="ODA67" s="16"/>
      <c r="ODB67" s="16"/>
      <c r="ODC67" s="16"/>
      <c r="ODD67" s="16"/>
      <c r="ODE67" s="16"/>
      <c r="ODF67" s="16"/>
      <c r="ODG67" s="16"/>
      <c r="ODH67" s="16"/>
      <c r="ODI67" s="16"/>
      <c r="ODJ67" s="16"/>
      <c r="ODK67" s="16"/>
      <c r="ODL67" s="16"/>
      <c r="ODM67" s="16"/>
      <c r="ODN67" s="16"/>
      <c r="ODO67" s="16"/>
      <c r="ODP67" s="16"/>
      <c r="ODQ67" s="16"/>
      <c r="ODR67" s="16"/>
      <c r="ODS67" s="16"/>
      <c r="ODT67" s="16"/>
      <c r="ODU67" s="16"/>
      <c r="ODV67" s="16"/>
      <c r="ODW67" s="16"/>
      <c r="ODX67" s="16"/>
      <c r="ODY67" s="16"/>
      <c r="ODZ67" s="16"/>
      <c r="OEA67" s="16"/>
      <c r="OEB67" s="16"/>
      <c r="OEC67" s="16"/>
      <c r="OED67" s="16"/>
      <c r="OEE67" s="16"/>
      <c r="OEF67" s="16"/>
      <c r="OEG67" s="16"/>
      <c r="OEH67" s="16"/>
      <c r="OEI67" s="16"/>
      <c r="OEJ67" s="16"/>
      <c r="OEK67" s="16"/>
      <c r="OEL67" s="16"/>
      <c r="OEM67" s="16"/>
      <c r="OEN67" s="16"/>
      <c r="OEO67" s="16"/>
      <c r="OEP67" s="16"/>
      <c r="OEQ67" s="16"/>
      <c r="OER67" s="16"/>
      <c r="OES67" s="16"/>
      <c r="OET67" s="16"/>
      <c r="OEU67" s="16"/>
      <c r="OEV67" s="16"/>
      <c r="OEW67" s="16"/>
      <c r="OEX67" s="16"/>
      <c r="OEY67" s="16"/>
      <c r="OEZ67" s="16"/>
      <c r="OFA67" s="16"/>
      <c r="OFB67" s="16"/>
      <c r="OFC67" s="16"/>
      <c r="OFD67" s="16"/>
      <c r="OFE67" s="16"/>
      <c r="OFF67" s="16"/>
      <c r="OFG67" s="16"/>
      <c r="OFH67" s="16"/>
      <c r="OFI67" s="16"/>
      <c r="OFJ67" s="16"/>
      <c r="OFK67" s="16"/>
      <c r="OFL67" s="16"/>
      <c r="OFM67" s="16"/>
      <c r="OFN67" s="16"/>
      <c r="OFO67" s="16"/>
      <c r="OFP67" s="16"/>
      <c r="OFQ67" s="16"/>
      <c r="OFR67" s="16"/>
      <c r="OFS67" s="16"/>
      <c r="OFT67" s="16"/>
      <c r="OFU67" s="16"/>
      <c r="OFV67" s="16"/>
      <c r="OFW67" s="16"/>
      <c r="OFX67" s="16"/>
      <c r="OFY67" s="16"/>
      <c r="OFZ67" s="16"/>
      <c r="OGA67" s="16"/>
      <c r="OGB67" s="16"/>
      <c r="OGC67" s="16"/>
      <c r="OGD67" s="16"/>
      <c r="OGE67" s="16"/>
      <c r="OGF67" s="16"/>
      <c r="OGG67" s="16"/>
      <c r="OGH67" s="16"/>
      <c r="OGI67" s="16"/>
      <c r="OGJ67" s="16"/>
      <c r="OGK67" s="16"/>
      <c r="OGL67" s="16"/>
      <c r="OGM67" s="16"/>
      <c r="OGN67" s="16"/>
      <c r="OGO67" s="16"/>
      <c r="OGP67" s="16"/>
      <c r="OGQ67" s="16"/>
      <c r="OGR67" s="16"/>
      <c r="OGS67" s="16"/>
      <c r="OGT67" s="16"/>
      <c r="OGU67" s="16"/>
      <c r="OGV67" s="16"/>
      <c r="OGW67" s="16"/>
      <c r="OGX67" s="16"/>
      <c r="OGY67" s="16"/>
      <c r="OGZ67" s="16"/>
      <c r="OHA67" s="16"/>
      <c r="OHB67" s="16"/>
      <c r="OHC67" s="16"/>
      <c r="OHD67" s="16"/>
      <c r="OHE67" s="16"/>
      <c r="OHF67" s="16"/>
      <c r="OHG67" s="16"/>
      <c r="OHH67" s="16"/>
      <c r="OHI67" s="16"/>
      <c r="OHJ67" s="16"/>
      <c r="OHK67" s="16"/>
      <c r="OHL67" s="16"/>
      <c r="OHM67" s="16"/>
      <c r="OHN67" s="16"/>
      <c r="OHO67" s="16"/>
      <c r="OHP67" s="16"/>
      <c r="OHQ67" s="16"/>
      <c r="OHR67" s="16"/>
      <c r="OHS67" s="16"/>
      <c r="OHT67" s="16"/>
      <c r="OHU67" s="16"/>
      <c r="OHV67" s="16"/>
      <c r="OHW67" s="16"/>
      <c r="OHX67" s="16"/>
      <c r="OHY67" s="16"/>
      <c r="OHZ67" s="16"/>
      <c r="OIA67" s="16"/>
      <c r="OIB67" s="16"/>
      <c r="OIC67" s="16"/>
      <c r="OID67" s="16"/>
      <c r="OIE67" s="16"/>
      <c r="OIF67" s="16"/>
      <c r="OIG67" s="16"/>
      <c r="OIH67" s="16"/>
      <c r="OII67" s="16"/>
      <c r="OIJ67" s="16"/>
      <c r="OIK67" s="16"/>
      <c r="OIL67" s="16"/>
      <c r="OIM67" s="16"/>
      <c r="OIN67" s="16"/>
      <c r="OIO67" s="16"/>
      <c r="OIP67" s="16"/>
      <c r="OIQ67" s="16"/>
      <c r="OIR67" s="16"/>
      <c r="OIS67" s="16"/>
      <c r="OIT67" s="16"/>
      <c r="OIU67" s="16"/>
      <c r="OIV67" s="16"/>
      <c r="OIW67" s="16"/>
      <c r="OIX67" s="16"/>
      <c r="OIY67" s="16"/>
      <c r="OIZ67" s="16"/>
      <c r="OJA67" s="16"/>
      <c r="OJB67" s="16"/>
      <c r="OJC67" s="16"/>
      <c r="OJD67" s="16"/>
      <c r="OJE67" s="16"/>
      <c r="OJF67" s="16"/>
      <c r="OJG67" s="16"/>
      <c r="OJH67" s="16"/>
      <c r="OJI67" s="16"/>
      <c r="OJJ67" s="16"/>
      <c r="OJK67" s="16"/>
      <c r="OJL67" s="16"/>
      <c r="OJM67" s="16"/>
      <c r="OJN67" s="16"/>
      <c r="OJO67" s="16"/>
      <c r="OJP67" s="16"/>
      <c r="OJQ67" s="16"/>
      <c r="OJR67" s="16"/>
      <c r="OJS67" s="16"/>
      <c r="OJT67" s="16"/>
      <c r="OJU67" s="16"/>
      <c r="OJV67" s="16"/>
      <c r="OJW67" s="16"/>
      <c r="OJX67" s="16"/>
      <c r="OJY67" s="16"/>
      <c r="OJZ67" s="16"/>
      <c r="OKA67" s="16"/>
      <c r="OKB67" s="16"/>
      <c r="OKC67" s="16"/>
      <c r="OKD67" s="16"/>
      <c r="OKE67" s="16"/>
      <c r="OKF67" s="16"/>
      <c r="OKG67" s="16"/>
      <c r="OKH67" s="16"/>
      <c r="OKI67" s="16"/>
      <c r="OKJ67" s="16"/>
      <c r="OKK67" s="16"/>
      <c r="OKL67" s="16"/>
      <c r="OKM67" s="16"/>
      <c r="OKN67" s="16"/>
      <c r="OKO67" s="16"/>
      <c r="OKP67" s="16"/>
      <c r="OKQ67" s="16"/>
      <c r="OKR67" s="16"/>
      <c r="OKS67" s="16"/>
      <c r="OKT67" s="16"/>
      <c r="OKU67" s="16"/>
      <c r="OKV67" s="16"/>
      <c r="OKW67" s="16"/>
      <c r="OKX67" s="16"/>
      <c r="OKY67" s="16"/>
      <c r="OKZ67" s="16"/>
      <c r="OLA67" s="16"/>
      <c r="OLB67" s="16"/>
      <c r="OLC67" s="16"/>
      <c r="OLD67" s="16"/>
      <c r="OLE67" s="16"/>
      <c r="OLF67" s="16"/>
      <c r="OLG67" s="16"/>
      <c r="OLH67" s="16"/>
      <c r="OLI67" s="16"/>
      <c r="OLJ67" s="16"/>
      <c r="OLK67" s="16"/>
      <c r="OLL67" s="16"/>
      <c r="OLM67" s="16"/>
      <c r="OLN67" s="16"/>
      <c r="OLO67" s="16"/>
      <c r="OLP67" s="16"/>
      <c r="OLQ67" s="16"/>
      <c r="OLR67" s="16"/>
      <c r="OLS67" s="16"/>
      <c r="OLT67" s="16"/>
      <c r="OLU67" s="16"/>
      <c r="OLV67" s="16"/>
      <c r="OLW67" s="16"/>
      <c r="OLX67" s="16"/>
      <c r="OLY67" s="16"/>
      <c r="OLZ67" s="16"/>
      <c r="OMA67" s="16"/>
      <c r="OMB67" s="16"/>
      <c r="OMC67" s="16"/>
      <c r="OMD67" s="16"/>
      <c r="OME67" s="16"/>
      <c r="OMF67" s="16"/>
      <c r="OMG67" s="16"/>
      <c r="OMH67" s="16"/>
      <c r="OMI67" s="16"/>
      <c r="OMJ67" s="16"/>
      <c r="OMK67" s="16"/>
      <c r="OML67" s="16"/>
      <c r="OMM67" s="16"/>
      <c r="OMN67" s="16"/>
      <c r="OMO67" s="16"/>
      <c r="OMP67" s="16"/>
      <c r="OMQ67" s="16"/>
      <c r="OMR67" s="16"/>
      <c r="OMS67" s="16"/>
      <c r="OMT67" s="16"/>
      <c r="OMU67" s="16"/>
      <c r="OMV67" s="16"/>
      <c r="OMW67" s="16"/>
      <c r="OMX67" s="16"/>
      <c r="OMY67" s="16"/>
      <c r="OMZ67" s="16"/>
      <c r="ONA67" s="16"/>
      <c r="ONB67" s="16"/>
      <c r="ONC67" s="16"/>
      <c r="OND67" s="16"/>
      <c r="ONE67" s="16"/>
      <c r="ONF67" s="16"/>
      <c r="ONG67" s="16"/>
      <c r="ONH67" s="16"/>
      <c r="ONI67" s="16"/>
      <c r="ONJ67" s="16"/>
      <c r="ONK67" s="16"/>
      <c r="ONL67" s="16"/>
      <c r="ONM67" s="16"/>
      <c r="ONN67" s="16"/>
      <c r="ONO67" s="16"/>
      <c r="ONP67" s="16"/>
      <c r="ONQ67" s="16"/>
      <c r="ONR67" s="16"/>
      <c r="ONS67" s="16"/>
      <c r="ONT67" s="16"/>
      <c r="ONU67" s="16"/>
      <c r="ONV67" s="16"/>
      <c r="ONW67" s="16"/>
      <c r="ONX67" s="16"/>
      <c r="ONY67" s="16"/>
      <c r="ONZ67" s="16"/>
      <c r="OOA67" s="16"/>
      <c r="OOB67" s="16"/>
      <c r="OOC67" s="16"/>
      <c r="OOD67" s="16"/>
      <c r="OOE67" s="16"/>
      <c r="OOF67" s="16"/>
      <c r="OOG67" s="16"/>
      <c r="OOH67" s="16"/>
      <c r="OOI67" s="16"/>
      <c r="OOJ67" s="16"/>
      <c r="OOK67" s="16"/>
      <c r="OOL67" s="16"/>
      <c r="OOM67" s="16"/>
      <c r="OON67" s="16"/>
      <c r="OOO67" s="16"/>
      <c r="OOP67" s="16"/>
      <c r="OOQ67" s="16"/>
      <c r="OOR67" s="16"/>
      <c r="OOS67" s="16"/>
      <c r="OOT67" s="16"/>
      <c r="OOU67" s="16"/>
      <c r="OOV67" s="16"/>
      <c r="OOW67" s="16"/>
      <c r="OOX67" s="16"/>
      <c r="OOY67" s="16"/>
      <c r="OOZ67" s="16"/>
      <c r="OPA67" s="16"/>
      <c r="OPB67" s="16"/>
      <c r="OPC67" s="16"/>
      <c r="OPD67" s="16"/>
      <c r="OPE67" s="16"/>
      <c r="OPF67" s="16"/>
      <c r="OPG67" s="16"/>
      <c r="OPH67" s="16"/>
      <c r="OPI67" s="16"/>
      <c r="OPJ67" s="16"/>
      <c r="OPK67" s="16"/>
      <c r="OPL67" s="16"/>
      <c r="OPM67" s="16"/>
      <c r="OPN67" s="16"/>
      <c r="OPO67" s="16"/>
      <c r="OPP67" s="16"/>
      <c r="OPQ67" s="16"/>
      <c r="OPR67" s="16"/>
      <c r="OPS67" s="16"/>
      <c r="OPT67" s="16"/>
      <c r="OPU67" s="16"/>
      <c r="OPV67" s="16"/>
      <c r="OPW67" s="16"/>
      <c r="OPX67" s="16"/>
      <c r="OPY67" s="16"/>
      <c r="OPZ67" s="16"/>
      <c r="OQA67" s="16"/>
      <c r="OQB67" s="16"/>
      <c r="OQC67" s="16"/>
      <c r="OQD67" s="16"/>
      <c r="OQE67" s="16"/>
      <c r="OQF67" s="16"/>
      <c r="OQG67" s="16"/>
      <c r="OQH67" s="16"/>
      <c r="OQI67" s="16"/>
      <c r="OQJ67" s="16"/>
      <c r="OQK67" s="16"/>
      <c r="OQL67" s="16"/>
      <c r="OQM67" s="16"/>
      <c r="OQN67" s="16"/>
      <c r="OQO67" s="16"/>
      <c r="OQP67" s="16"/>
      <c r="OQQ67" s="16"/>
      <c r="OQR67" s="16"/>
      <c r="OQS67" s="16"/>
      <c r="OQT67" s="16"/>
      <c r="OQU67" s="16"/>
      <c r="OQV67" s="16"/>
      <c r="OQW67" s="16"/>
      <c r="OQX67" s="16"/>
      <c r="OQY67" s="16"/>
      <c r="OQZ67" s="16"/>
      <c r="ORA67" s="16"/>
      <c r="ORB67" s="16"/>
      <c r="ORC67" s="16"/>
      <c r="ORD67" s="16"/>
      <c r="ORE67" s="16"/>
      <c r="ORF67" s="16"/>
      <c r="ORG67" s="16"/>
      <c r="ORH67" s="16"/>
      <c r="ORI67" s="16"/>
      <c r="ORJ67" s="16"/>
      <c r="ORK67" s="16"/>
      <c r="ORL67" s="16"/>
      <c r="ORM67" s="16"/>
      <c r="ORN67" s="16"/>
      <c r="ORO67" s="16"/>
      <c r="ORP67" s="16"/>
      <c r="ORQ67" s="16"/>
      <c r="ORR67" s="16"/>
      <c r="ORS67" s="16"/>
      <c r="ORT67" s="16"/>
      <c r="ORU67" s="16"/>
      <c r="ORV67" s="16"/>
      <c r="ORW67" s="16"/>
      <c r="ORX67" s="16"/>
      <c r="ORY67" s="16"/>
      <c r="ORZ67" s="16"/>
      <c r="OSA67" s="16"/>
      <c r="OSB67" s="16"/>
      <c r="OSC67" s="16"/>
      <c r="OSD67" s="16"/>
      <c r="OSE67" s="16"/>
      <c r="OSF67" s="16"/>
      <c r="OSG67" s="16"/>
      <c r="OSH67" s="16"/>
      <c r="OSI67" s="16"/>
      <c r="OSJ67" s="16"/>
      <c r="OSK67" s="16"/>
      <c r="OSL67" s="16"/>
      <c r="OSM67" s="16"/>
      <c r="OSN67" s="16"/>
      <c r="OSO67" s="16"/>
      <c r="OSP67" s="16"/>
      <c r="OSQ67" s="16"/>
      <c r="OSR67" s="16"/>
      <c r="OSS67" s="16"/>
      <c r="OST67" s="16"/>
      <c r="OSU67" s="16"/>
      <c r="OSV67" s="16"/>
      <c r="OSW67" s="16"/>
      <c r="OSX67" s="16"/>
      <c r="OSY67" s="16"/>
      <c r="OSZ67" s="16"/>
      <c r="OTA67" s="16"/>
      <c r="OTB67" s="16"/>
      <c r="OTC67" s="16"/>
      <c r="OTD67" s="16"/>
      <c r="OTE67" s="16"/>
      <c r="OTF67" s="16"/>
      <c r="OTG67" s="16"/>
      <c r="OTH67" s="16"/>
      <c r="OTI67" s="16"/>
      <c r="OTJ67" s="16"/>
      <c r="OTK67" s="16"/>
      <c r="OTL67" s="16"/>
      <c r="OTM67" s="16"/>
      <c r="OTN67" s="16"/>
      <c r="OTO67" s="16"/>
      <c r="OTP67" s="16"/>
      <c r="OTQ67" s="16"/>
      <c r="OTR67" s="16"/>
      <c r="OTS67" s="16"/>
      <c r="OTT67" s="16"/>
      <c r="OTU67" s="16"/>
      <c r="OTV67" s="16"/>
      <c r="OTW67" s="16"/>
      <c r="OTX67" s="16"/>
      <c r="OTY67" s="16"/>
      <c r="OTZ67" s="16"/>
      <c r="OUA67" s="16"/>
      <c r="OUB67" s="16"/>
      <c r="OUC67" s="16"/>
      <c r="OUD67" s="16"/>
      <c r="OUE67" s="16"/>
      <c r="OUF67" s="16"/>
      <c r="OUG67" s="16"/>
      <c r="OUH67" s="16"/>
      <c r="OUI67" s="16"/>
      <c r="OUJ67" s="16"/>
      <c r="OUK67" s="16"/>
      <c r="OUL67" s="16"/>
      <c r="OUM67" s="16"/>
      <c r="OUN67" s="16"/>
      <c r="OUO67" s="16"/>
      <c r="OUP67" s="16"/>
      <c r="OUQ67" s="16"/>
      <c r="OUR67" s="16"/>
      <c r="OUS67" s="16"/>
      <c r="OUT67" s="16"/>
      <c r="OUU67" s="16"/>
      <c r="OUV67" s="16"/>
      <c r="OUW67" s="16"/>
      <c r="OUX67" s="16"/>
      <c r="OUY67" s="16"/>
      <c r="OUZ67" s="16"/>
      <c r="OVA67" s="16"/>
      <c r="OVB67" s="16"/>
      <c r="OVC67" s="16"/>
      <c r="OVD67" s="16"/>
      <c r="OVE67" s="16"/>
      <c r="OVF67" s="16"/>
      <c r="OVG67" s="16"/>
      <c r="OVH67" s="16"/>
      <c r="OVI67" s="16"/>
      <c r="OVJ67" s="16"/>
      <c r="OVK67" s="16"/>
      <c r="OVL67" s="16"/>
      <c r="OVM67" s="16"/>
      <c r="OVN67" s="16"/>
      <c r="OVO67" s="16"/>
      <c r="OVP67" s="16"/>
      <c r="OVQ67" s="16"/>
      <c r="OVR67" s="16"/>
      <c r="OVS67" s="16"/>
      <c r="OVT67" s="16"/>
      <c r="OVU67" s="16"/>
      <c r="OVV67" s="16"/>
      <c r="OVW67" s="16"/>
      <c r="OVX67" s="16"/>
      <c r="OVY67" s="16"/>
      <c r="OVZ67" s="16"/>
      <c r="OWA67" s="16"/>
      <c r="OWB67" s="16"/>
      <c r="OWC67" s="16"/>
      <c r="OWD67" s="16"/>
      <c r="OWE67" s="16"/>
      <c r="OWF67" s="16"/>
      <c r="OWG67" s="16"/>
      <c r="OWH67" s="16"/>
      <c r="OWI67" s="16"/>
      <c r="OWJ67" s="16"/>
      <c r="OWK67" s="16"/>
      <c r="OWL67" s="16"/>
      <c r="OWM67" s="16"/>
      <c r="OWN67" s="16"/>
      <c r="OWO67" s="16"/>
      <c r="OWP67" s="16"/>
      <c r="OWQ67" s="16"/>
      <c r="OWR67" s="16"/>
      <c r="OWS67" s="16"/>
      <c r="OWT67" s="16"/>
      <c r="OWU67" s="16"/>
      <c r="OWV67" s="16"/>
      <c r="OWW67" s="16"/>
      <c r="OWX67" s="16"/>
      <c r="OWY67" s="16"/>
      <c r="OWZ67" s="16"/>
      <c r="OXA67" s="16"/>
      <c r="OXB67" s="16"/>
      <c r="OXC67" s="16"/>
      <c r="OXD67" s="16"/>
      <c r="OXE67" s="16"/>
      <c r="OXF67" s="16"/>
      <c r="OXG67" s="16"/>
      <c r="OXH67" s="16"/>
      <c r="OXI67" s="16"/>
      <c r="OXJ67" s="16"/>
      <c r="OXK67" s="16"/>
      <c r="OXL67" s="16"/>
      <c r="OXM67" s="16"/>
      <c r="OXN67" s="16"/>
      <c r="OXO67" s="16"/>
      <c r="OXP67" s="16"/>
      <c r="OXQ67" s="16"/>
      <c r="OXR67" s="16"/>
      <c r="OXS67" s="16"/>
      <c r="OXT67" s="16"/>
      <c r="OXU67" s="16"/>
      <c r="OXV67" s="16"/>
      <c r="OXW67" s="16"/>
      <c r="OXX67" s="16"/>
      <c r="OXY67" s="16"/>
      <c r="OXZ67" s="16"/>
      <c r="OYA67" s="16"/>
      <c r="OYB67" s="16"/>
      <c r="OYC67" s="16"/>
      <c r="OYD67" s="16"/>
      <c r="OYE67" s="16"/>
      <c r="OYF67" s="16"/>
      <c r="OYG67" s="16"/>
      <c r="OYH67" s="16"/>
      <c r="OYI67" s="16"/>
      <c r="OYJ67" s="16"/>
      <c r="OYK67" s="16"/>
      <c r="OYL67" s="16"/>
      <c r="OYM67" s="16"/>
      <c r="OYN67" s="16"/>
      <c r="OYO67" s="16"/>
      <c r="OYP67" s="16"/>
      <c r="OYQ67" s="16"/>
      <c r="OYR67" s="16"/>
      <c r="OYS67" s="16"/>
      <c r="OYT67" s="16"/>
      <c r="OYU67" s="16"/>
      <c r="OYV67" s="16"/>
      <c r="OYW67" s="16"/>
      <c r="OYX67" s="16"/>
      <c r="OYY67" s="16"/>
      <c r="OYZ67" s="16"/>
      <c r="OZA67" s="16"/>
      <c r="OZB67" s="16"/>
      <c r="OZC67" s="16"/>
      <c r="OZD67" s="16"/>
      <c r="OZE67" s="16"/>
      <c r="OZF67" s="16"/>
      <c r="OZG67" s="16"/>
      <c r="OZH67" s="16"/>
      <c r="OZI67" s="16"/>
      <c r="OZJ67" s="16"/>
      <c r="OZK67" s="16"/>
      <c r="OZL67" s="16"/>
      <c r="OZM67" s="16"/>
      <c r="OZN67" s="16"/>
      <c r="OZO67" s="16"/>
      <c r="OZP67" s="16"/>
      <c r="OZQ67" s="16"/>
      <c r="OZR67" s="16"/>
      <c r="OZS67" s="16"/>
      <c r="OZT67" s="16"/>
      <c r="OZU67" s="16"/>
      <c r="OZV67" s="16"/>
      <c r="OZW67" s="16"/>
      <c r="OZX67" s="16"/>
      <c r="OZY67" s="16"/>
      <c r="OZZ67" s="16"/>
      <c r="PAA67" s="16"/>
      <c r="PAB67" s="16"/>
      <c r="PAC67" s="16"/>
      <c r="PAD67" s="16"/>
      <c r="PAE67" s="16"/>
      <c r="PAF67" s="16"/>
      <c r="PAG67" s="16"/>
      <c r="PAH67" s="16"/>
      <c r="PAI67" s="16"/>
      <c r="PAJ67" s="16"/>
      <c r="PAK67" s="16"/>
      <c r="PAL67" s="16"/>
      <c r="PAM67" s="16"/>
      <c r="PAN67" s="16"/>
      <c r="PAO67" s="16"/>
      <c r="PAP67" s="16"/>
      <c r="PAQ67" s="16"/>
      <c r="PAR67" s="16"/>
      <c r="PAS67" s="16"/>
      <c r="PAT67" s="16"/>
      <c r="PAU67" s="16"/>
      <c r="PAV67" s="16"/>
      <c r="PAW67" s="16"/>
      <c r="PAX67" s="16"/>
      <c r="PAY67" s="16"/>
      <c r="PAZ67" s="16"/>
      <c r="PBA67" s="16"/>
      <c r="PBB67" s="16"/>
      <c r="PBC67" s="16"/>
      <c r="PBD67" s="16"/>
      <c r="PBE67" s="16"/>
      <c r="PBF67" s="16"/>
      <c r="PBG67" s="16"/>
      <c r="PBH67" s="16"/>
      <c r="PBI67" s="16"/>
      <c r="PBJ67" s="16"/>
      <c r="PBK67" s="16"/>
      <c r="PBL67" s="16"/>
      <c r="PBM67" s="16"/>
      <c r="PBN67" s="16"/>
      <c r="PBO67" s="16"/>
      <c r="PBP67" s="16"/>
      <c r="PBQ67" s="16"/>
      <c r="PBR67" s="16"/>
      <c r="PBS67" s="16"/>
      <c r="PBT67" s="16"/>
      <c r="PBU67" s="16"/>
      <c r="PBV67" s="16"/>
      <c r="PBW67" s="16"/>
      <c r="PBX67" s="16"/>
      <c r="PBY67" s="16"/>
      <c r="PBZ67" s="16"/>
      <c r="PCA67" s="16"/>
      <c r="PCB67" s="16"/>
      <c r="PCC67" s="16"/>
      <c r="PCD67" s="16"/>
      <c r="PCE67" s="16"/>
      <c r="PCF67" s="16"/>
      <c r="PCG67" s="16"/>
      <c r="PCH67" s="16"/>
      <c r="PCI67" s="16"/>
      <c r="PCJ67" s="16"/>
      <c r="PCK67" s="16"/>
      <c r="PCL67" s="16"/>
      <c r="PCM67" s="16"/>
      <c r="PCN67" s="16"/>
      <c r="PCO67" s="16"/>
      <c r="PCP67" s="16"/>
      <c r="PCQ67" s="16"/>
      <c r="PCR67" s="16"/>
      <c r="PCS67" s="16"/>
      <c r="PCT67" s="16"/>
      <c r="PCU67" s="16"/>
      <c r="PCV67" s="16"/>
      <c r="PCW67" s="16"/>
      <c r="PCX67" s="16"/>
      <c r="PCY67" s="16"/>
      <c r="PCZ67" s="16"/>
      <c r="PDA67" s="16"/>
      <c r="PDB67" s="16"/>
      <c r="PDC67" s="16"/>
      <c r="PDD67" s="16"/>
      <c r="PDE67" s="16"/>
      <c r="PDF67" s="16"/>
      <c r="PDG67" s="16"/>
      <c r="PDH67" s="16"/>
      <c r="PDI67" s="16"/>
      <c r="PDJ67" s="16"/>
      <c r="PDK67" s="16"/>
      <c r="PDL67" s="16"/>
      <c r="PDM67" s="16"/>
      <c r="PDN67" s="16"/>
      <c r="PDO67" s="16"/>
      <c r="PDP67" s="16"/>
      <c r="PDQ67" s="16"/>
      <c r="PDR67" s="16"/>
      <c r="PDS67" s="16"/>
      <c r="PDT67" s="16"/>
      <c r="PDU67" s="16"/>
      <c r="PDV67" s="16"/>
      <c r="PDW67" s="16"/>
      <c r="PDX67" s="16"/>
      <c r="PDY67" s="16"/>
      <c r="PDZ67" s="16"/>
      <c r="PEA67" s="16"/>
      <c r="PEB67" s="16"/>
      <c r="PEC67" s="16"/>
      <c r="PED67" s="16"/>
      <c r="PEE67" s="16"/>
      <c r="PEF67" s="16"/>
      <c r="PEG67" s="16"/>
      <c r="PEH67" s="16"/>
      <c r="PEI67" s="16"/>
      <c r="PEJ67" s="16"/>
      <c r="PEK67" s="16"/>
      <c r="PEL67" s="16"/>
      <c r="PEM67" s="16"/>
      <c r="PEN67" s="16"/>
      <c r="PEO67" s="16"/>
      <c r="PEP67" s="16"/>
      <c r="PEQ67" s="16"/>
      <c r="PER67" s="16"/>
      <c r="PES67" s="16"/>
      <c r="PET67" s="16"/>
      <c r="PEU67" s="16"/>
      <c r="PEV67" s="16"/>
      <c r="PEW67" s="16"/>
      <c r="PEX67" s="16"/>
      <c r="PEY67" s="16"/>
      <c r="PEZ67" s="16"/>
      <c r="PFA67" s="16"/>
      <c r="PFB67" s="16"/>
      <c r="PFC67" s="16"/>
      <c r="PFD67" s="16"/>
      <c r="PFE67" s="16"/>
      <c r="PFF67" s="16"/>
      <c r="PFG67" s="16"/>
      <c r="PFH67" s="16"/>
      <c r="PFI67" s="16"/>
      <c r="PFJ67" s="16"/>
      <c r="PFK67" s="16"/>
      <c r="PFL67" s="16"/>
      <c r="PFM67" s="16"/>
      <c r="PFN67" s="16"/>
      <c r="PFO67" s="16"/>
      <c r="PFP67" s="16"/>
      <c r="PFQ67" s="16"/>
      <c r="PFR67" s="16"/>
      <c r="PFS67" s="16"/>
      <c r="PFT67" s="16"/>
      <c r="PFU67" s="16"/>
      <c r="PFV67" s="16"/>
      <c r="PFW67" s="16"/>
      <c r="PFX67" s="16"/>
      <c r="PFY67" s="16"/>
      <c r="PFZ67" s="16"/>
      <c r="PGA67" s="16"/>
      <c r="PGB67" s="16"/>
      <c r="PGC67" s="16"/>
      <c r="PGD67" s="16"/>
      <c r="PGE67" s="16"/>
      <c r="PGF67" s="16"/>
      <c r="PGG67" s="16"/>
      <c r="PGH67" s="16"/>
      <c r="PGI67" s="16"/>
      <c r="PGJ67" s="16"/>
      <c r="PGK67" s="16"/>
      <c r="PGL67" s="16"/>
      <c r="PGM67" s="16"/>
      <c r="PGN67" s="16"/>
      <c r="PGO67" s="16"/>
      <c r="PGP67" s="16"/>
      <c r="PGQ67" s="16"/>
      <c r="PGR67" s="16"/>
      <c r="PGS67" s="16"/>
      <c r="PGT67" s="16"/>
      <c r="PGU67" s="16"/>
      <c r="PGV67" s="16"/>
      <c r="PGW67" s="16"/>
      <c r="PGX67" s="16"/>
      <c r="PGY67" s="16"/>
      <c r="PGZ67" s="16"/>
      <c r="PHA67" s="16"/>
      <c r="PHB67" s="16"/>
      <c r="PHC67" s="16"/>
      <c r="PHD67" s="16"/>
      <c r="PHE67" s="16"/>
      <c r="PHF67" s="16"/>
      <c r="PHG67" s="16"/>
      <c r="PHH67" s="16"/>
      <c r="PHI67" s="16"/>
      <c r="PHJ67" s="16"/>
      <c r="PHK67" s="16"/>
      <c r="PHL67" s="16"/>
      <c r="PHM67" s="16"/>
      <c r="PHN67" s="16"/>
      <c r="PHO67" s="16"/>
      <c r="PHP67" s="16"/>
      <c r="PHQ67" s="16"/>
      <c r="PHR67" s="16"/>
      <c r="PHS67" s="16"/>
      <c r="PHT67" s="16"/>
      <c r="PHU67" s="16"/>
      <c r="PHV67" s="16"/>
      <c r="PHW67" s="16"/>
      <c r="PHX67" s="16"/>
      <c r="PHY67" s="16"/>
      <c r="PHZ67" s="16"/>
      <c r="PIA67" s="16"/>
      <c r="PIB67" s="16"/>
      <c r="PIC67" s="16"/>
      <c r="PID67" s="16"/>
      <c r="PIE67" s="16"/>
      <c r="PIF67" s="16"/>
      <c r="PIG67" s="16"/>
      <c r="PIH67" s="16"/>
      <c r="PII67" s="16"/>
      <c r="PIJ67" s="16"/>
      <c r="PIK67" s="16"/>
      <c r="PIL67" s="16"/>
      <c r="PIM67" s="16"/>
      <c r="PIN67" s="16"/>
      <c r="PIO67" s="16"/>
      <c r="PIP67" s="16"/>
      <c r="PIQ67" s="16"/>
      <c r="PIR67" s="16"/>
      <c r="PIS67" s="16"/>
      <c r="PIT67" s="16"/>
      <c r="PIU67" s="16"/>
      <c r="PIV67" s="16"/>
      <c r="PIW67" s="16"/>
      <c r="PIX67" s="16"/>
      <c r="PIY67" s="16"/>
      <c r="PIZ67" s="16"/>
      <c r="PJA67" s="16"/>
      <c r="PJB67" s="16"/>
      <c r="PJC67" s="16"/>
      <c r="PJD67" s="16"/>
      <c r="PJE67" s="16"/>
      <c r="PJF67" s="16"/>
      <c r="PJG67" s="16"/>
      <c r="PJH67" s="16"/>
      <c r="PJI67" s="16"/>
      <c r="PJJ67" s="16"/>
      <c r="PJK67" s="16"/>
      <c r="PJL67" s="16"/>
      <c r="PJM67" s="16"/>
      <c r="PJN67" s="16"/>
      <c r="PJO67" s="16"/>
      <c r="PJP67" s="16"/>
      <c r="PJQ67" s="16"/>
      <c r="PJR67" s="16"/>
      <c r="PJS67" s="16"/>
      <c r="PJT67" s="16"/>
      <c r="PJU67" s="16"/>
      <c r="PJV67" s="16"/>
      <c r="PJW67" s="16"/>
      <c r="PJX67" s="16"/>
      <c r="PJY67" s="16"/>
      <c r="PJZ67" s="16"/>
      <c r="PKA67" s="16"/>
      <c r="PKB67" s="16"/>
      <c r="PKC67" s="16"/>
      <c r="PKD67" s="16"/>
      <c r="PKE67" s="16"/>
      <c r="PKF67" s="16"/>
      <c r="PKG67" s="16"/>
      <c r="PKH67" s="16"/>
      <c r="PKI67" s="16"/>
      <c r="PKJ67" s="16"/>
      <c r="PKK67" s="16"/>
      <c r="PKL67" s="16"/>
      <c r="PKM67" s="16"/>
      <c r="PKN67" s="16"/>
      <c r="PKO67" s="16"/>
      <c r="PKP67" s="16"/>
      <c r="PKQ67" s="16"/>
      <c r="PKR67" s="16"/>
      <c r="PKS67" s="16"/>
      <c r="PKT67" s="16"/>
      <c r="PKU67" s="16"/>
      <c r="PKV67" s="16"/>
      <c r="PKW67" s="16"/>
      <c r="PKX67" s="16"/>
      <c r="PKY67" s="16"/>
      <c r="PKZ67" s="16"/>
      <c r="PLA67" s="16"/>
      <c r="PLB67" s="16"/>
      <c r="PLC67" s="16"/>
      <c r="PLD67" s="16"/>
      <c r="PLE67" s="16"/>
      <c r="PLF67" s="16"/>
      <c r="PLG67" s="16"/>
      <c r="PLH67" s="16"/>
      <c r="PLI67" s="16"/>
      <c r="PLJ67" s="16"/>
      <c r="PLK67" s="16"/>
      <c r="PLL67" s="16"/>
      <c r="PLM67" s="16"/>
      <c r="PLN67" s="16"/>
      <c r="PLO67" s="16"/>
      <c r="PLP67" s="16"/>
      <c r="PLQ67" s="16"/>
      <c r="PLR67" s="16"/>
      <c r="PLS67" s="16"/>
      <c r="PLT67" s="16"/>
      <c r="PLU67" s="16"/>
      <c r="PLV67" s="16"/>
      <c r="PLW67" s="16"/>
      <c r="PLX67" s="16"/>
      <c r="PLY67" s="16"/>
      <c r="PLZ67" s="16"/>
      <c r="PMA67" s="16"/>
      <c r="PMB67" s="16"/>
      <c r="PMC67" s="16"/>
      <c r="PMD67" s="16"/>
      <c r="PME67" s="16"/>
      <c r="PMF67" s="16"/>
      <c r="PMG67" s="16"/>
      <c r="PMH67" s="16"/>
      <c r="PMI67" s="16"/>
      <c r="PMJ67" s="16"/>
      <c r="PMK67" s="16"/>
      <c r="PML67" s="16"/>
      <c r="PMM67" s="16"/>
      <c r="PMN67" s="16"/>
      <c r="PMO67" s="16"/>
      <c r="PMP67" s="16"/>
      <c r="PMQ67" s="16"/>
      <c r="PMR67" s="16"/>
      <c r="PMS67" s="16"/>
      <c r="PMT67" s="16"/>
      <c r="PMU67" s="16"/>
      <c r="PMV67" s="16"/>
      <c r="PMW67" s="16"/>
      <c r="PMX67" s="16"/>
      <c r="PMY67" s="16"/>
      <c r="PMZ67" s="16"/>
      <c r="PNA67" s="16"/>
      <c r="PNB67" s="16"/>
      <c r="PNC67" s="16"/>
      <c r="PND67" s="16"/>
      <c r="PNE67" s="16"/>
      <c r="PNF67" s="16"/>
      <c r="PNG67" s="16"/>
      <c r="PNH67" s="16"/>
      <c r="PNI67" s="16"/>
      <c r="PNJ67" s="16"/>
      <c r="PNK67" s="16"/>
      <c r="PNL67" s="16"/>
      <c r="PNM67" s="16"/>
      <c r="PNN67" s="16"/>
      <c r="PNO67" s="16"/>
      <c r="PNP67" s="16"/>
      <c r="PNQ67" s="16"/>
      <c r="PNR67" s="16"/>
      <c r="PNS67" s="16"/>
      <c r="PNT67" s="16"/>
      <c r="PNU67" s="16"/>
      <c r="PNV67" s="16"/>
      <c r="PNW67" s="16"/>
      <c r="PNX67" s="16"/>
      <c r="PNY67" s="16"/>
      <c r="PNZ67" s="16"/>
      <c r="POA67" s="16"/>
      <c r="POB67" s="16"/>
      <c r="POC67" s="16"/>
      <c r="POD67" s="16"/>
      <c r="POE67" s="16"/>
      <c r="POF67" s="16"/>
      <c r="POG67" s="16"/>
      <c r="POH67" s="16"/>
      <c r="POI67" s="16"/>
      <c r="POJ67" s="16"/>
      <c r="POK67" s="16"/>
      <c r="POL67" s="16"/>
      <c r="POM67" s="16"/>
      <c r="PON67" s="16"/>
      <c r="POO67" s="16"/>
      <c r="POP67" s="16"/>
      <c r="POQ67" s="16"/>
      <c r="POR67" s="16"/>
      <c r="POS67" s="16"/>
      <c r="POT67" s="16"/>
      <c r="POU67" s="16"/>
      <c r="POV67" s="16"/>
      <c r="POW67" s="16"/>
      <c r="POX67" s="16"/>
      <c r="POY67" s="16"/>
      <c r="POZ67" s="16"/>
      <c r="PPA67" s="16"/>
      <c r="PPB67" s="16"/>
      <c r="PPC67" s="16"/>
      <c r="PPD67" s="16"/>
      <c r="PPE67" s="16"/>
      <c r="PPF67" s="16"/>
      <c r="PPG67" s="16"/>
      <c r="PPH67" s="16"/>
      <c r="PPI67" s="16"/>
      <c r="PPJ67" s="16"/>
      <c r="PPK67" s="16"/>
      <c r="PPL67" s="16"/>
      <c r="PPM67" s="16"/>
      <c r="PPN67" s="16"/>
      <c r="PPO67" s="16"/>
      <c r="PPP67" s="16"/>
      <c r="PPQ67" s="16"/>
      <c r="PPR67" s="16"/>
      <c r="PPS67" s="16"/>
      <c r="PPT67" s="16"/>
      <c r="PPU67" s="16"/>
      <c r="PPV67" s="16"/>
      <c r="PPW67" s="16"/>
      <c r="PPX67" s="16"/>
      <c r="PPY67" s="16"/>
      <c r="PPZ67" s="16"/>
      <c r="PQA67" s="16"/>
      <c r="PQB67" s="16"/>
      <c r="PQC67" s="16"/>
      <c r="PQD67" s="16"/>
      <c r="PQE67" s="16"/>
      <c r="PQF67" s="16"/>
      <c r="PQG67" s="16"/>
      <c r="PQH67" s="16"/>
      <c r="PQI67" s="16"/>
      <c r="PQJ67" s="16"/>
      <c r="PQK67" s="16"/>
      <c r="PQL67" s="16"/>
      <c r="PQM67" s="16"/>
      <c r="PQN67" s="16"/>
      <c r="PQO67" s="16"/>
      <c r="PQP67" s="16"/>
      <c r="PQQ67" s="16"/>
      <c r="PQR67" s="16"/>
      <c r="PQS67" s="16"/>
      <c r="PQT67" s="16"/>
      <c r="PQU67" s="16"/>
      <c r="PQV67" s="16"/>
      <c r="PQW67" s="16"/>
      <c r="PQX67" s="16"/>
      <c r="PQY67" s="16"/>
      <c r="PQZ67" s="16"/>
      <c r="PRA67" s="16"/>
      <c r="PRB67" s="16"/>
      <c r="PRC67" s="16"/>
      <c r="PRD67" s="16"/>
      <c r="PRE67" s="16"/>
      <c r="PRF67" s="16"/>
      <c r="PRG67" s="16"/>
      <c r="PRH67" s="16"/>
      <c r="PRI67" s="16"/>
      <c r="PRJ67" s="16"/>
      <c r="PRK67" s="16"/>
      <c r="PRL67" s="16"/>
      <c r="PRM67" s="16"/>
      <c r="PRN67" s="16"/>
      <c r="PRO67" s="16"/>
      <c r="PRP67" s="16"/>
      <c r="PRQ67" s="16"/>
      <c r="PRR67" s="16"/>
      <c r="PRS67" s="16"/>
      <c r="PRT67" s="16"/>
      <c r="PRU67" s="16"/>
      <c r="PRV67" s="16"/>
      <c r="PRW67" s="16"/>
      <c r="PRX67" s="16"/>
      <c r="PRY67" s="16"/>
      <c r="PRZ67" s="16"/>
      <c r="PSA67" s="16"/>
      <c r="PSB67" s="16"/>
      <c r="PSC67" s="16"/>
      <c r="PSD67" s="16"/>
      <c r="PSE67" s="16"/>
      <c r="PSF67" s="16"/>
      <c r="PSG67" s="16"/>
      <c r="PSH67" s="16"/>
      <c r="PSI67" s="16"/>
      <c r="PSJ67" s="16"/>
      <c r="PSK67" s="16"/>
      <c r="PSL67" s="16"/>
      <c r="PSM67" s="16"/>
      <c r="PSN67" s="16"/>
      <c r="PSO67" s="16"/>
      <c r="PSP67" s="16"/>
      <c r="PSQ67" s="16"/>
      <c r="PSR67" s="16"/>
      <c r="PSS67" s="16"/>
      <c r="PST67" s="16"/>
      <c r="PSU67" s="16"/>
      <c r="PSV67" s="16"/>
      <c r="PSW67" s="16"/>
      <c r="PSX67" s="16"/>
      <c r="PSY67" s="16"/>
      <c r="PSZ67" s="16"/>
      <c r="PTA67" s="16"/>
      <c r="PTB67" s="16"/>
      <c r="PTC67" s="16"/>
      <c r="PTD67" s="16"/>
      <c r="PTE67" s="16"/>
      <c r="PTF67" s="16"/>
      <c r="PTG67" s="16"/>
      <c r="PTH67" s="16"/>
      <c r="PTI67" s="16"/>
      <c r="PTJ67" s="16"/>
      <c r="PTK67" s="16"/>
      <c r="PTL67" s="16"/>
      <c r="PTM67" s="16"/>
      <c r="PTN67" s="16"/>
      <c r="PTO67" s="16"/>
      <c r="PTP67" s="16"/>
      <c r="PTQ67" s="16"/>
      <c r="PTR67" s="16"/>
      <c r="PTS67" s="16"/>
      <c r="PTT67" s="16"/>
      <c r="PTU67" s="16"/>
      <c r="PTV67" s="16"/>
      <c r="PTW67" s="16"/>
      <c r="PTX67" s="16"/>
      <c r="PTY67" s="16"/>
      <c r="PTZ67" s="16"/>
      <c r="PUA67" s="16"/>
      <c r="PUB67" s="16"/>
      <c r="PUC67" s="16"/>
      <c r="PUD67" s="16"/>
      <c r="PUE67" s="16"/>
      <c r="PUF67" s="16"/>
      <c r="PUG67" s="16"/>
      <c r="PUH67" s="16"/>
      <c r="PUI67" s="16"/>
      <c r="PUJ67" s="16"/>
      <c r="PUK67" s="16"/>
      <c r="PUL67" s="16"/>
      <c r="PUM67" s="16"/>
      <c r="PUN67" s="16"/>
      <c r="PUO67" s="16"/>
      <c r="PUP67" s="16"/>
      <c r="PUQ67" s="16"/>
      <c r="PUR67" s="16"/>
      <c r="PUS67" s="16"/>
      <c r="PUT67" s="16"/>
      <c r="PUU67" s="16"/>
      <c r="PUV67" s="16"/>
      <c r="PUW67" s="16"/>
      <c r="PUX67" s="16"/>
      <c r="PUY67" s="16"/>
      <c r="PUZ67" s="16"/>
      <c r="PVA67" s="16"/>
      <c r="PVB67" s="16"/>
      <c r="PVC67" s="16"/>
      <c r="PVD67" s="16"/>
      <c r="PVE67" s="16"/>
      <c r="PVF67" s="16"/>
      <c r="PVG67" s="16"/>
      <c r="PVH67" s="16"/>
      <c r="PVI67" s="16"/>
      <c r="PVJ67" s="16"/>
      <c r="PVK67" s="16"/>
      <c r="PVL67" s="16"/>
      <c r="PVM67" s="16"/>
      <c r="PVN67" s="16"/>
      <c r="PVO67" s="16"/>
      <c r="PVP67" s="16"/>
      <c r="PVQ67" s="16"/>
      <c r="PVR67" s="16"/>
      <c r="PVS67" s="16"/>
      <c r="PVT67" s="16"/>
      <c r="PVU67" s="16"/>
      <c r="PVV67" s="16"/>
      <c r="PVW67" s="16"/>
      <c r="PVX67" s="16"/>
      <c r="PVY67" s="16"/>
      <c r="PVZ67" s="16"/>
      <c r="PWA67" s="16"/>
      <c r="PWB67" s="16"/>
      <c r="PWC67" s="16"/>
      <c r="PWD67" s="16"/>
      <c r="PWE67" s="16"/>
      <c r="PWF67" s="16"/>
      <c r="PWG67" s="16"/>
      <c r="PWH67" s="16"/>
      <c r="PWI67" s="16"/>
      <c r="PWJ67" s="16"/>
      <c r="PWK67" s="16"/>
      <c r="PWL67" s="16"/>
      <c r="PWM67" s="16"/>
      <c r="PWN67" s="16"/>
      <c r="PWO67" s="16"/>
      <c r="PWP67" s="16"/>
      <c r="PWQ67" s="16"/>
      <c r="PWR67" s="16"/>
      <c r="PWS67" s="16"/>
      <c r="PWT67" s="16"/>
      <c r="PWU67" s="16"/>
      <c r="PWV67" s="16"/>
      <c r="PWW67" s="16"/>
      <c r="PWX67" s="16"/>
      <c r="PWY67" s="16"/>
      <c r="PWZ67" s="16"/>
      <c r="PXA67" s="16"/>
      <c r="PXB67" s="16"/>
      <c r="PXC67" s="16"/>
      <c r="PXD67" s="16"/>
      <c r="PXE67" s="16"/>
      <c r="PXF67" s="16"/>
      <c r="PXG67" s="16"/>
      <c r="PXH67" s="16"/>
      <c r="PXI67" s="16"/>
      <c r="PXJ67" s="16"/>
      <c r="PXK67" s="16"/>
      <c r="PXL67" s="16"/>
      <c r="PXM67" s="16"/>
      <c r="PXN67" s="16"/>
      <c r="PXO67" s="16"/>
      <c r="PXP67" s="16"/>
      <c r="PXQ67" s="16"/>
      <c r="PXR67" s="16"/>
      <c r="PXS67" s="16"/>
      <c r="PXT67" s="16"/>
      <c r="PXU67" s="16"/>
      <c r="PXV67" s="16"/>
      <c r="PXW67" s="16"/>
      <c r="PXX67" s="16"/>
      <c r="PXY67" s="16"/>
      <c r="PXZ67" s="16"/>
      <c r="PYA67" s="16"/>
      <c r="PYB67" s="16"/>
      <c r="PYC67" s="16"/>
      <c r="PYD67" s="16"/>
      <c r="PYE67" s="16"/>
      <c r="PYF67" s="16"/>
      <c r="PYG67" s="16"/>
      <c r="PYH67" s="16"/>
      <c r="PYI67" s="16"/>
      <c r="PYJ67" s="16"/>
      <c r="PYK67" s="16"/>
      <c r="PYL67" s="16"/>
      <c r="PYM67" s="16"/>
      <c r="PYN67" s="16"/>
      <c r="PYO67" s="16"/>
      <c r="PYP67" s="16"/>
      <c r="PYQ67" s="16"/>
      <c r="PYR67" s="16"/>
      <c r="PYS67" s="16"/>
      <c r="PYT67" s="16"/>
      <c r="PYU67" s="16"/>
      <c r="PYV67" s="16"/>
      <c r="PYW67" s="16"/>
      <c r="PYX67" s="16"/>
      <c r="PYY67" s="16"/>
      <c r="PYZ67" s="16"/>
      <c r="PZA67" s="16"/>
      <c r="PZB67" s="16"/>
      <c r="PZC67" s="16"/>
      <c r="PZD67" s="16"/>
      <c r="PZE67" s="16"/>
      <c r="PZF67" s="16"/>
      <c r="PZG67" s="16"/>
      <c r="PZH67" s="16"/>
      <c r="PZI67" s="16"/>
      <c r="PZJ67" s="16"/>
      <c r="PZK67" s="16"/>
      <c r="PZL67" s="16"/>
      <c r="PZM67" s="16"/>
      <c r="PZN67" s="16"/>
      <c r="PZO67" s="16"/>
      <c r="PZP67" s="16"/>
      <c r="PZQ67" s="16"/>
      <c r="PZR67" s="16"/>
      <c r="PZS67" s="16"/>
      <c r="PZT67" s="16"/>
      <c r="PZU67" s="16"/>
      <c r="PZV67" s="16"/>
      <c r="PZW67" s="16"/>
      <c r="PZX67" s="16"/>
      <c r="PZY67" s="16"/>
      <c r="PZZ67" s="16"/>
      <c r="QAA67" s="16"/>
      <c r="QAB67" s="16"/>
      <c r="QAC67" s="16"/>
      <c r="QAD67" s="16"/>
      <c r="QAE67" s="16"/>
      <c r="QAF67" s="16"/>
      <c r="QAG67" s="16"/>
      <c r="QAH67" s="16"/>
      <c r="QAI67" s="16"/>
      <c r="QAJ67" s="16"/>
      <c r="QAK67" s="16"/>
      <c r="QAL67" s="16"/>
      <c r="QAM67" s="16"/>
      <c r="QAN67" s="16"/>
      <c r="QAO67" s="16"/>
      <c r="QAP67" s="16"/>
      <c r="QAQ67" s="16"/>
      <c r="QAR67" s="16"/>
      <c r="QAS67" s="16"/>
      <c r="QAT67" s="16"/>
      <c r="QAU67" s="16"/>
      <c r="QAV67" s="16"/>
      <c r="QAW67" s="16"/>
      <c r="QAX67" s="16"/>
      <c r="QAY67" s="16"/>
      <c r="QAZ67" s="16"/>
      <c r="QBA67" s="16"/>
      <c r="QBB67" s="16"/>
      <c r="QBC67" s="16"/>
      <c r="QBD67" s="16"/>
      <c r="QBE67" s="16"/>
      <c r="QBF67" s="16"/>
      <c r="QBG67" s="16"/>
      <c r="QBH67" s="16"/>
      <c r="QBI67" s="16"/>
      <c r="QBJ67" s="16"/>
      <c r="QBK67" s="16"/>
      <c r="QBL67" s="16"/>
      <c r="QBM67" s="16"/>
      <c r="QBN67" s="16"/>
      <c r="QBO67" s="16"/>
      <c r="QBP67" s="16"/>
      <c r="QBQ67" s="16"/>
      <c r="QBR67" s="16"/>
      <c r="QBS67" s="16"/>
      <c r="QBT67" s="16"/>
      <c r="QBU67" s="16"/>
      <c r="QBV67" s="16"/>
      <c r="QBW67" s="16"/>
      <c r="QBX67" s="16"/>
      <c r="QBY67" s="16"/>
      <c r="QBZ67" s="16"/>
      <c r="QCA67" s="16"/>
      <c r="QCB67" s="16"/>
      <c r="QCC67" s="16"/>
      <c r="QCD67" s="16"/>
      <c r="QCE67" s="16"/>
      <c r="QCF67" s="16"/>
      <c r="QCG67" s="16"/>
      <c r="QCH67" s="16"/>
      <c r="QCI67" s="16"/>
      <c r="QCJ67" s="16"/>
      <c r="QCK67" s="16"/>
      <c r="QCL67" s="16"/>
      <c r="QCM67" s="16"/>
      <c r="QCN67" s="16"/>
      <c r="QCO67" s="16"/>
      <c r="QCP67" s="16"/>
      <c r="QCQ67" s="16"/>
      <c r="QCR67" s="16"/>
      <c r="QCS67" s="16"/>
      <c r="QCT67" s="16"/>
      <c r="QCU67" s="16"/>
      <c r="QCV67" s="16"/>
      <c r="QCW67" s="16"/>
      <c r="QCX67" s="16"/>
      <c r="QCY67" s="16"/>
      <c r="QCZ67" s="16"/>
      <c r="QDA67" s="16"/>
      <c r="QDB67" s="16"/>
      <c r="QDC67" s="16"/>
      <c r="QDD67" s="16"/>
      <c r="QDE67" s="16"/>
      <c r="QDF67" s="16"/>
      <c r="QDG67" s="16"/>
      <c r="QDH67" s="16"/>
      <c r="QDI67" s="16"/>
      <c r="QDJ67" s="16"/>
      <c r="QDK67" s="16"/>
      <c r="QDL67" s="16"/>
      <c r="QDM67" s="16"/>
      <c r="QDN67" s="16"/>
      <c r="QDO67" s="16"/>
      <c r="QDP67" s="16"/>
      <c r="QDQ67" s="16"/>
      <c r="QDR67" s="16"/>
      <c r="QDS67" s="16"/>
      <c r="QDT67" s="16"/>
      <c r="QDU67" s="16"/>
      <c r="QDV67" s="16"/>
      <c r="QDW67" s="16"/>
      <c r="QDX67" s="16"/>
      <c r="QDY67" s="16"/>
      <c r="QDZ67" s="16"/>
      <c r="QEA67" s="16"/>
      <c r="QEB67" s="16"/>
      <c r="QEC67" s="16"/>
      <c r="QED67" s="16"/>
      <c r="QEE67" s="16"/>
      <c r="QEF67" s="16"/>
      <c r="QEG67" s="16"/>
      <c r="QEH67" s="16"/>
      <c r="QEI67" s="16"/>
      <c r="QEJ67" s="16"/>
      <c r="QEK67" s="16"/>
      <c r="QEL67" s="16"/>
      <c r="QEM67" s="16"/>
      <c r="QEN67" s="16"/>
      <c r="QEO67" s="16"/>
      <c r="QEP67" s="16"/>
      <c r="QEQ67" s="16"/>
      <c r="QER67" s="16"/>
      <c r="QES67" s="16"/>
      <c r="QET67" s="16"/>
      <c r="QEU67" s="16"/>
      <c r="QEV67" s="16"/>
      <c r="QEW67" s="16"/>
      <c r="QEX67" s="16"/>
      <c r="QEY67" s="16"/>
      <c r="QEZ67" s="16"/>
      <c r="QFA67" s="16"/>
      <c r="QFB67" s="16"/>
      <c r="QFC67" s="16"/>
      <c r="QFD67" s="16"/>
      <c r="QFE67" s="16"/>
      <c r="QFF67" s="16"/>
      <c r="QFG67" s="16"/>
      <c r="QFH67" s="16"/>
      <c r="QFI67" s="16"/>
      <c r="QFJ67" s="16"/>
      <c r="QFK67" s="16"/>
      <c r="QFL67" s="16"/>
      <c r="QFM67" s="16"/>
      <c r="QFN67" s="16"/>
      <c r="QFO67" s="16"/>
      <c r="QFP67" s="16"/>
      <c r="QFQ67" s="16"/>
      <c r="QFR67" s="16"/>
      <c r="QFS67" s="16"/>
      <c r="QFT67" s="16"/>
      <c r="QFU67" s="16"/>
      <c r="QFV67" s="16"/>
      <c r="QFW67" s="16"/>
      <c r="QFX67" s="16"/>
      <c r="QFY67" s="16"/>
      <c r="QFZ67" s="16"/>
      <c r="QGA67" s="16"/>
      <c r="QGB67" s="16"/>
      <c r="QGC67" s="16"/>
      <c r="QGD67" s="16"/>
      <c r="QGE67" s="16"/>
      <c r="QGF67" s="16"/>
      <c r="QGG67" s="16"/>
      <c r="QGH67" s="16"/>
      <c r="QGI67" s="16"/>
      <c r="QGJ67" s="16"/>
      <c r="QGK67" s="16"/>
      <c r="QGL67" s="16"/>
      <c r="QGM67" s="16"/>
      <c r="QGN67" s="16"/>
      <c r="QGO67" s="16"/>
      <c r="QGP67" s="16"/>
      <c r="QGQ67" s="16"/>
      <c r="QGR67" s="16"/>
      <c r="QGS67" s="16"/>
      <c r="QGT67" s="16"/>
      <c r="QGU67" s="16"/>
      <c r="QGV67" s="16"/>
      <c r="QGW67" s="16"/>
      <c r="QGX67" s="16"/>
      <c r="QGY67" s="16"/>
      <c r="QGZ67" s="16"/>
      <c r="QHA67" s="16"/>
      <c r="QHB67" s="16"/>
      <c r="QHC67" s="16"/>
      <c r="QHD67" s="16"/>
      <c r="QHE67" s="16"/>
      <c r="QHF67" s="16"/>
      <c r="QHG67" s="16"/>
      <c r="QHH67" s="16"/>
      <c r="QHI67" s="16"/>
      <c r="QHJ67" s="16"/>
      <c r="QHK67" s="16"/>
      <c r="QHL67" s="16"/>
      <c r="QHM67" s="16"/>
      <c r="QHN67" s="16"/>
      <c r="QHO67" s="16"/>
      <c r="QHP67" s="16"/>
      <c r="QHQ67" s="16"/>
      <c r="QHR67" s="16"/>
      <c r="QHS67" s="16"/>
      <c r="QHT67" s="16"/>
      <c r="QHU67" s="16"/>
      <c r="QHV67" s="16"/>
      <c r="QHW67" s="16"/>
      <c r="QHX67" s="16"/>
      <c r="QHY67" s="16"/>
      <c r="QHZ67" s="16"/>
      <c r="QIA67" s="16"/>
      <c r="QIB67" s="16"/>
      <c r="QIC67" s="16"/>
      <c r="QID67" s="16"/>
      <c r="QIE67" s="16"/>
      <c r="QIF67" s="16"/>
      <c r="QIG67" s="16"/>
      <c r="QIH67" s="16"/>
      <c r="QII67" s="16"/>
      <c r="QIJ67" s="16"/>
      <c r="QIK67" s="16"/>
      <c r="QIL67" s="16"/>
      <c r="QIM67" s="16"/>
      <c r="QIN67" s="16"/>
      <c r="QIO67" s="16"/>
      <c r="QIP67" s="16"/>
      <c r="QIQ67" s="16"/>
      <c r="QIR67" s="16"/>
      <c r="QIS67" s="16"/>
      <c r="QIT67" s="16"/>
      <c r="QIU67" s="16"/>
      <c r="QIV67" s="16"/>
      <c r="QIW67" s="16"/>
      <c r="QIX67" s="16"/>
      <c r="QIY67" s="16"/>
      <c r="QIZ67" s="16"/>
      <c r="QJA67" s="16"/>
      <c r="QJB67" s="16"/>
      <c r="QJC67" s="16"/>
      <c r="QJD67" s="16"/>
      <c r="QJE67" s="16"/>
      <c r="QJF67" s="16"/>
      <c r="QJG67" s="16"/>
      <c r="QJH67" s="16"/>
      <c r="QJI67" s="16"/>
      <c r="QJJ67" s="16"/>
      <c r="QJK67" s="16"/>
      <c r="QJL67" s="16"/>
      <c r="QJM67" s="16"/>
      <c r="QJN67" s="16"/>
      <c r="QJO67" s="16"/>
      <c r="QJP67" s="16"/>
      <c r="QJQ67" s="16"/>
      <c r="QJR67" s="16"/>
      <c r="QJS67" s="16"/>
      <c r="QJT67" s="16"/>
      <c r="QJU67" s="16"/>
      <c r="QJV67" s="16"/>
      <c r="QJW67" s="16"/>
      <c r="QJX67" s="16"/>
      <c r="QJY67" s="16"/>
      <c r="QJZ67" s="16"/>
      <c r="QKA67" s="16"/>
      <c r="QKB67" s="16"/>
      <c r="QKC67" s="16"/>
      <c r="QKD67" s="16"/>
      <c r="QKE67" s="16"/>
      <c r="QKF67" s="16"/>
      <c r="QKG67" s="16"/>
      <c r="QKH67" s="16"/>
      <c r="QKI67" s="16"/>
      <c r="QKJ67" s="16"/>
      <c r="QKK67" s="16"/>
      <c r="QKL67" s="16"/>
      <c r="QKM67" s="16"/>
      <c r="QKN67" s="16"/>
      <c r="QKO67" s="16"/>
      <c r="QKP67" s="16"/>
      <c r="QKQ67" s="16"/>
      <c r="QKR67" s="16"/>
      <c r="QKS67" s="16"/>
      <c r="QKT67" s="16"/>
      <c r="QKU67" s="16"/>
      <c r="QKV67" s="16"/>
      <c r="QKW67" s="16"/>
      <c r="QKX67" s="16"/>
      <c r="QKY67" s="16"/>
      <c r="QKZ67" s="16"/>
      <c r="QLA67" s="16"/>
      <c r="QLB67" s="16"/>
      <c r="QLC67" s="16"/>
      <c r="QLD67" s="16"/>
      <c r="QLE67" s="16"/>
      <c r="QLF67" s="16"/>
      <c r="QLG67" s="16"/>
      <c r="QLH67" s="16"/>
      <c r="QLI67" s="16"/>
      <c r="QLJ67" s="16"/>
      <c r="QLK67" s="16"/>
      <c r="QLL67" s="16"/>
      <c r="QLM67" s="16"/>
      <c r="QLN67" s="16"/>
      <c r="QLO67" s="16"/>
      <c r="QLP67" s="16"/>
      <c r="QLQ67" s="16"/>
      <c r="QLR67" s="16"/>
      <c r="QLS67" s="16"/>
      <c r="QLT67" s="16"/>
      <c r="QLU67" s="16"/>
      <c r="QLV67" s="16"/>
      <c r="QLW67" s="16"/>
      <c r="QLX67" s="16"/>
      <c r="QLY67" s="16"/>
      <c r="QLZ67" s="16"/>
      <c r="QMA67" s="16"/>
      <c r="QMB67" s="16"/>
      <c r="QMC67" s="16"/>
      <c r="QMD67" s="16"/>
      <c r="QME67" s="16"/>
      <c r="QMF67" s="16"/>
      <c r="QMG67" s="16"/>
      <c r="QMH67" s="16"/>
      <c r="QMI67" s="16"/>
      <c r="QMJ67" s="16"/>
      <c r="QMK67" s="16"/>
      <c r="QML67" s="16"/>
      <c r="QMM67" s="16"/>
      <c r="QMN67" s="16"/>
      <c r="QMO67" s="16"/>
      <c r="QMP67" s="16"/>
      <c r="QMQ67" s="16"/>
      <c r="QMR67" s="16"/>
      <c r="QMS67" s="16"/>
      <c r="QMT67" s="16"/>
      <c r="QMU67" s="16"/>
      <c r="QMV67" s="16"/>
      <c r="QMW67" s="16"/>
      <c r="QMX67" s="16"/>
      <c r="QMY67" s="16"/>
      <c r="QMZ67" s="16"/>
      <c r="QNA67" s="16"/>
      <c r="QNB67" s="16"/>
      <c r="QNC67" s="16"/>
      <c r="QND67" s="16"/>
      <c r="QNE67" s="16"/>
      <c r="QNF67" s="16"/>
      <c r="QNG67" s="16"/>
      <c r="QNH67" s="16"/>
      <c r="QNI67" s="16"/>
      <c r="QNJ67" s="16"/>
      <c r="QNK67" s="16"/>
      <c r="QNL67" s="16"/>
      <c r="QNM67" s="16"/>
      <c r="QNN67" s="16"/>
      <c r="QNO67" s="16"/>
      <c r="QNP67" s="16"/>
      <c r="QNQ67" s="16"/>
      <c r="QNR67" s="16"/>
      <c r="QNS67" s="16"/>
      <c r="QNT67" s="16"/>
      <c r="QNU67" s="16"/>
      <c r="QNV67" s="16"/>
      <c r="QNW67" s="16"/>
      <c r="QNX67" s="16"/>
      <c r="QNY67" s="16"/>
      <c r="QNZ67" s="16"/>
      <c r="QOA67" s="16"/>
      <c r="QOB67" s="16"/>
      <c r="QOC67" s="16"/>
      <c r="QOD67" s="16"/>
      <c r="QOE67" s="16"/>
      <c r="QOF67" s="16"/>
      <c r="QOG67" s="16"/>
      <c r="QOH67" s="16"/>
      <c r="QOI67" s="16"/>
      <c r="QOJ67" s="16"/>
      <c r="QOK67" s="16"/>
      <c r="QOL67" s="16"/>
      <c r="QOM67" s="16"/>
      <c r="QON67" s="16"/>
      <c r="QOO67" s="16"/>
      <c r="QOP67" s="16"/>
      <c r="QOQ67" s="16"/>
      <c r="QOR67" s="16"/>
      <c r="QOS67" s="16"/>
      <c r="QOT67" s="16"/>
      <c r="QOU67" s="16"/>
      <c r="QOV67" s="16"/>
      <c r="QOW67" s="16"/>
      <c r="QOX67" s="16"/>
      <c r="QOY67" s="16"/>
      <c r="QOZ67" s="16"/>
      <c r="QPA67" s="16"/>
      <c r="QPB67" s="16"/>
      <c r="QPC67" s="16"/>
      <c r="QPD67" s="16"/>
      <c r="QPE67" s="16"/>
      <c r="QPF67" s="16"/>
      <c r="QPG67" s="16"/>
      <c r="QPH67" s="16"/>
      <c r="QPI67" s="16"/>
      <c r="QPJ67" s="16"/>
      <c r="QPK67" s="16"/>
      <c r="QPL67" s="16"/>
      <c r="QPM67" s="16"/>
      <c r="QPN67" s="16"/>
      <c r="QPO67" s="16"/>
      <c r="QPP67" s="16"/>
      <c r="QPQ67" s="16"/>
      <c r="QPR67" s="16"/>
      <c r="QPS67" s="16"/>
      <c r="QPT67" s="16"/>
      <c r="QPU67" s="16"/>
      <c r="QPV67" s="16"/>
      <c r="QPW67" s="16"/>
      <c r="QPX67" s="16"/>
      <c r="QPY67" s="16"/>
      <c r="QPZ67" s="16"/>
      <c r="QQA67" s="16"/>
      <c r="QQB67" s="16"/>
      <c r="QQC67" s="16"/>
      <c r="QQD67" s="16"/>
      <c r="QQE67" s="16"/>
      <c r="QQF67" s="16"/>
      <c r="QQG67" s="16"/>
      <c r="QQH67" s="16"/>
      <c r="QQI67" s="16"/>
      <c r="QQJ67" s="16"/>
      <c r="QQK67" s="16"/>
      <c r="QQL67" s="16"/>
      <c r="QQM67" s="16"/>
      <c r="QQN67" s="16"/>
      <c r="QQO67" s="16"/>
      <c r="QQP67" s="16"/>
      <c r="QQQ67" s="16"/>
      <c r="QQR67" s="16"/>
      <c r="QQS67" s="16"/>
      <c r="QQT67" s="16"/>
      <c r="QQU67" s="16"/>
      <c r="QQV67" s="16"/>
      <c r="QQW67" s="16"/>
      <c r="QQX67" s="16"/>
      <c r="QQY67" s="16"/>
      <c r="QQZ67" s="16"/>
      <c r="QRA67" s="16"/>
      <c r="QRB67" s="16"/>
      <c r="QRC67" s="16"/>
      <c r="QRD67" s="16"/>
      <c r="QRE67" s="16"/>
      <c r="QRF67" s="16"/>
      <c r="QRG67" s="16"/>
      <c r="QRH67" s="16"/>
      <c r="QRI67" s="16"/>
      <c r="QRJ67" s="16"/>
      <c r="QRK67" s="16"/>
      <c r="QRL67" s="16"/>
      <c r="QRM67" s="16"/>
      <c r="QRN67" s="16"/>
      <c r="QRO67" s="16"/>
      <c r="QRP67" s="16"/>
      <c r="QRQ67" s="16"/>
      <c r="QRR67" s="16"/>
      <c r="QRS67" s="16"/>
      <c r="QRT67" s="16"/>
      <c r="QRU67" s="16"/>
      <c r="QRV67" s="16"/>
      <c r="QRW67" s="16"/>
      <c r="QRX67" s="16"/>
      <c r="QRY67" s="16"/>
      <c r="QRZ67" s="16"/>
      <c r="QSA67" s="16"/>
      <c r="QSB67" s="16"/>
      <c r="QSC67" s="16"/>
      <c r="QSD67" s="16"/>
      <c r="QSE67" s="16"/>
      <c r="QSF67" s="16"/>
      <c r="QSG67" s="16"/>
      <c r="QSH67" s="16"/>
      <c r="QSI67" s="16"/>
      <c r="QSJ67" s="16"/>
      <c r="QSK67" s="16"/>
      <c r="QSL67" s="16"/>
      <c r="QSM67" s="16"/>
      <c r="QSN67" s="16"/>
      <c r="QSO67" s="16"/>
      <c r="QSP67" s="16"/>
      <c r="QSQ67" s="16"/>
      <c r="QSR67" s="16"/>
      <c r="QSS67" s="16"/>
      <c r="QST67" s="16"/>
      <c r="QSU67" s="16"/>
      <c r="QSV67" s="16"/>
      <c r="QSW67" s="16"/>
      <c r="QSX67" s="16"/>
      <c r="QSY67" s="16"/>
      <c r="QSZ67" s="16"/>
      <c r="QTA67" s="16"/>
      <c r="QTB67" s="16"/>
      <c r="QTC67" s="16"/>
      <c r="QTD67" s="16"/>
      <c r="QTE67" s="16"/>
      <c r="QTF67" s="16"/>
      <c r="QTG67" s="16"/>
      <c r="QTH67" s="16"/>
      <c r="QTI67" s="16"/>
      <c r="QTJ67" s="16"/>
      <c r="QTK67" s="16"/>
      <c r="QTL67" s="16"/>
      <c r="QTM67" s="16"/>
      <c r="QTN67" s="16"/>
      <c r="QTO67" s="16"/>
      <c r="QTP67" s="16"/>
      <c r="QTQ67" s="16"/>
      <c r="QTR67" s="16"/>
      <c r="QTS67" s="16"/>
      <c r="QTT67" s="16"/>
      <c r="QTU67" s="16"/>
      <c r="QTV67" s="16"/>
      <c r="QTW67" s="16"/>
      <c r="QTX67" s="16"/>
      <c r="QTY67" s="16"/>
      <c r="QTZ67" s="16"/>
      <c r="QUA67" s="16"/>
      <c r="QUB67" s="16"/>
      <c r="QUC67" s="16"/>
      <c r="QUD67" s="16"/>
      <c r="QUE67" s="16"/>
      <c r="QUF67" s="16"/>
      <c r="QUG67" s="16"/>
      <c r="QUH67" s="16"/>
      <c r="QUI67" s="16"/>
      <c r="QUJ67" s="16"/>
      <c r="QUK67" s="16"/>
      <c r="QUL67" s="16"/>
      <c r="QUM67" s="16"/>
      <c r="QUN67" s="16"/>
      <c r="QUO67" s="16"/>
      <c r="QUP67" s="16"/>
      <c r="QUQ67" s="16"/>
      <c r="QUR67" s="16"/>
      <c r="QUS67" s="16"/>
      <c r="QUT67" s="16"/>
      <c r="QUU67" s="16"/>
      <c r="QUV67" s="16"/>
      <c r="QUW67" s="16"/>
      <c r="QUX67" s="16"/>
      <c r="QUY67" s="16"/>
      <c r="QUZ67" s="16"/>
      <c r="QVA67" s="16"/>
      <c r="QVB67" s="16"/>
      <c r="QVC67" s="16"/>
      <c r="QVD67" s="16"/>
      <c r="QVE67" s="16"/>
      <c r="QVF67" s="16"/>
      <c r="QVG67" s="16"/>
      <c r="QVH67" s="16"/>
      <c r="QVI67" s="16"/>
      <c r="QVJ67" s="16"/>
      <c r="QVK67" s="16"/>
      <c r="QVL67" s="16"/>
      <c r="QVM67" s="16"/>
      <c r="QVN67" s="16"/>
      <c r="QVO67" s="16"/>
      <c r="QVP67" s="16"/>
      <c r="QVQ67" s="16"/>
      <c r="QVR67" s="16"/>
      <c r="QVS67" s="16"/>
      <c r="QVT67" s="16"/>
      <c r="QVU67" s="16"/>
      <c r="QVV67" s="16"/>
      <c r="QVW67" s="16"/>
      <c r="QVX67" s="16"/>
      <c r="QVY67" s="16"/>
      <c r="QVZ67" s="16"/>
      <c r="QWA67" s="16"/>
      <c r="QWB67" s="16"/>
      <c r="QWC67" s="16"/>
      <c r="QWD67" s="16"/>
      <c r="QWE67" s="16"/>
      <c r="QWF67" s="16"/>
      <c r="QWG67" s="16"/>
      <c r="QWH67" s="16"/>
      <c r="QWI67" s="16"/>
      <c r="QWJ67" s="16"/>
      <c r="QWK67" s="16"/>
      <c r="QWL67" s="16"/>
      <c r="QWM67" s="16"/>
      <c r="QWN67" s="16"/>
      <c r="QWO67" s="16"/>
      <c r="QWP67" s="16"/>
      <c r="QWQ67" s="16"/>
      <c r="QWR67" s="16"/>
      <c r="QWS67" s="16"/>
      <c r="QWT67" s="16"/>
      <c r="QWU67" s="16"/>
      <c r="QWV67" s="16"/>
      <c r="QWW67" s="16"/>
      <c r="QWX67" s="16"/>
      <c r="QWY67" s="16"/>
      <c r="QWZ67" s="16"/>
      <c r="QXA67" s="16"/>
      <c r="QXB67" s="16"/>
      <c r="QXC67" s="16"/>
      <c r="QXD67" s="16"/>
      <c r="QXE67" s="16"/>
      <c r="QXF67" s="16"/>
      <c r="QXG67" s="16"/>
      <c r="QXH67" s="16"/>
      <c r="QXI67" s="16"/>
      <c r="QXJ67" s="16"/>
      <c r="QXK67" s="16"/>
      <c r="QXL67" s="16"/>
      <c r="QXM67" s="16"/>
      <c r="QXN67" s="16"/>
      <c r="QXO67" s="16"/>
      <c r="QXP67" s="16"/>
      <c r="QXQ67" s="16"/>
      <c r="QXR67" s="16"/>
      <c r="QXS67" s="16"/>
      <c r="QXT67" s="16"/>
      <c r="QXU67" s="16"/>
      <c r="QXV67" s="16"/>
      <c r="QXW67" s="16"/>
      <c r="QXX67" s="16"/>
      <c r="QXY67" s="16"/>
      <c r="QXZ67" s="16"/>
      <c r="QYA67" s="16"/>
      <c r="QYB67" s="16"/>
      <c r="QYC67" s="16"/>
      <c r="QYD67" s="16"/>
      <c r="QYE67" s="16"/>
      <c r="QYF67" s="16"/>
      <c r="QYG67" s="16"/>
      <c r="QYH67" s="16"/>
      <c r="QYI67" s="16"/>
      <c r="QYJ67" s="16"/>
      <c r="QYK67" s="16"/>
      <c r="QYL67" s="16"/>
      <c r="QYM67" s="16"/>
      <c r="QYN67" s="16"/>
      <c r="QYO67" s="16"/>
      <c r="QYP67" s="16"/>
      <c r="QYQ67" s="16"/>
      <c r="QYR67" s="16"/>
      <c r="QYS67" s="16"/>
      <c r="QYT67" s="16"/>
      <c r="QYU67" s="16"/>
      <c r="QYV67" s="16"/>
      <c r="QYW67" s="16"/>
      <c r="QYX67" s="16"/>
      <c r="QYY67" s="16"/>
      <c r="QYZ67" s="16"/>
      <c r="QZA67" s="16"/>
      <c r="QZB67" s="16"/>
      <c r="QZC67" s="16"/>
      <c r="QZD67" s="16"/>
      <c r="QZE67" s="16"/>
      <c r="QZF67" s="16"/>
      <c r="QZG67" s="16"/>
      <c r="QZH67" s="16"/>
      <c r="QZI67" s="16"/>
      <c r="QZJ67" s="16"/>
      <c r="QZK67" s="16"/>
      <c r="QZL67" s="16"/>
      <c r="QZM67" s="16"/>
      <c r="QZN67" s="16"/>
      <c r="QZO67" s="16"/>
      <c r="QZP67" s="16"/>
      <c r="QZQ67" s="16"/>
      <c r="QZR67" s="16"/>
      <c r="QZS67" s="16"/>
      <c r="QZT67" s="16"/>
      <c r="QZU67" s="16"/>
      <c r="QZV67" s="16"/>
      <c r="QZW67" s="16"/>
      <c r="QZX67" s="16"/>
      <c r="QZY67" s="16"/>
      <c r="QZZ67" s="16"/>
      <c r="RAA67" s="16"/>
      <c r="RAB67" s="16"/>
      <c r="RAC67" s="16"/>
      <c r="RAD67" s="16"/>
      <c r="RAE67" s="16"/>
      <c r="RAF67" s="16"/>
      <c r="RAG67" s="16"/>
      <c r="RAH67" s="16"/>
      <c r="RAI67" s="16"/>
      <c r="RAJ67" s="16"/>
      <c r="RAK67" s="16"/>
      <c r="RAL67" s="16"/>
      <c r="RAM67" s="16"/>
      <c r="RAN67" s="16"/>
      <c r="RAO67" s="16"/>
      <c r="RAP67" s="16"/>
      <c r="RAQ67" s="16"/>
      <c r="RAR67" s="16"/>
      <c r="RAS67" s="16"/>
      <c r="RAT67" s="16"/>
      <c r="RAU67" s="16"/>
      <c r="RAV67" s="16"/>
      <c r="RAW67" s="16"/>
      <c r="RAX67" s="16"/>
      <c r="RAY67" s="16"/>
      <c r="RAZ67" s="16"/>
      <c r="RBA67" s="16"/>
      <c r="RBB67" s="16"/>
      <c r="RBC67" s="16"/>
      <c r="RBD67" s="16"/>
      <c r="RBE67" s="16"/>
      <c r="RBF67" s="16"/>
      <c r="RBG67" s="16"/>
      <c r="RBH67" s="16"/>
      <c r="RBI67" s="16"/>
      <c r="RBJ67" s="16"/>
      <c r="RBK67" s="16"/>
      <c r="RBL67" s="16"/>
      <c r="RBM67" s="16"/>
      <c r="RBN67" s="16"/>
      <c r="RBO67" s="16"/>
      <c r="RBP67" s="16"/>
      <c r="RBQ67" s="16"/>
      <c r="RBR67" s="16"/>
      <c r="RBS67" s="16"/>
      <c r="RBT67" s="16"/>
      <c r="RBU67" s="16"/>
      <c r="RBV67" s="16"/>
      <c r="RBW67" s="16"/>
      <c r="RBX67" s="16"/>
      <c r="RBY67" s="16"/>
      <c r="RBZ67" s="16"/>
      <c r="RCA67" s="16"/>
      <c r="RCB67" s="16"/>
      <c r="RCC67" s="16"/>
      <c r="RCD67" s="16"/>
      <c r="RCE67" s="16"/>
      <c r="RCF67" s="16"/>
      <c r="RCG67" s="16"/>
      <c r="RCH67" s="16"/>
      <c r="RCI67" s="16"/>
      <c r="RCJ67" s="16"/>
      <c r="RCK67" s="16"/>
      <c r="RCL67" s="16"/>
      <c r="RCM67" s="16"/>
      <c r="RCN67" s="16"/>
      <c r="RCO67" s="16"/>
      <c r="RCP67" s="16"/>
      <c r="RCQ67" s="16"/>
      <c r="RCR67" s="16"/>
      <c r="RCS67" s="16"/>
      <c r="RCT67" s="16"/>
      <c r="RCU67" s="16"/>
      <c r="RCV67" s="16"/>
      <c r="RCW67" s="16"/>
      <c r="RCX67" s="16"/>
      <c r="RCY67" s="16"/>
      <c r="RCZ67" s="16"/>
      <c r="RDA67" s="16"/>
      <c r="RDB67" s="16"/>
      <c r="RDC67" s="16"/>
      <c r="RDD67" s="16"/>
      <c r="RDE67" s="16"/>
      <c r="RDF67" s="16"/>
      <c r="RDG67" s="16"/>
      <c r="RDH67" s="16"/>
      <c r="RDI67" s="16"/>
      <c r="RDJ67" s="16"/>
      <c r="RDK67" s="16"/>
      <c r="RDL67" s="16"/>
      <c r="RDM67" s="16"/>
      <c r="RDN67" s="16"/>
      <c r="RDO67" s="16"/>
      <c r="RDP67" s="16"/>
      <c r="RDQ67" s="16"/>
      <c r="RDR67" s="16"/>
      <c r="RDS67" s="16"/>
      <c r="RDT67" s="16"/>
      <c r="RDU67" s="16"/>
      <c r="RDV67" s="16"/>
      <c r="RDW67" s="16"/>
      <c r="RDX67" s="16"/>
      <c r="RDY67" s="16"/>
      <c r="RDZ67" s="16"/>
      <c r="REA67" s="16"/>
      <c r="REB67" s="16"/>
      <c r="REC67" s="16"/>
      <c r="RED67" s="16"/>
      <c r="REE67" s="16"/>
      <c r="REF67" s="16"/>
      <c r="REG67" s="16"/>
      <c r="REH67" s="16"/>
      <c r="REI67" s="16"/>
      <c r="REJ67" s="16"/>
      <c r="REK67" s="16"/>
      <c r="REL67" s="16"/>
      <c r="REM67" s="16"/>
      <c r="REN67" s="16"/>
      <c r="REO67" s="16"/>
      <c r="REP67" s="16"/>
      <c r="REQ67" s="16"/>
      <c r="RER67" s="16"/>
      <c r="RES67" s="16"/>
      <c r="RET67" s="16"/>
      <c r="REU67" s="16"/>
      <c r="REV67" s="16"/>
      <c r="REW67" s="16"/>
      <c r="REX67" s="16"/>
      <c r="REY67" s="16"/>
      <c r="REZ67" s="16"/>
      <c r="RFA67" s="16"/>
      <c r="RFB67" s="16"/>
      <c r="RFC67" s="16"/>
      <c r="RFD67" s="16"/>
      <c r="RFE67" s="16"/>
      <c r="RFF67" s="16"/>
      <c r="RFG67" s="16"/>
      <c r="RFH67" s="16"/>
      <c r="RFI67" s="16"/>
      <c r="RFJ67" s="16"/>
      <c r="RFK67" s="16"/>
      <c r="RFL67" s="16"/>
      <c r="RFM67" s="16"/>
      <c r="RFN67" s="16"/>
      <c r="RFO67" s="16"/>
      <c r="RFP67" s="16"/>
      <c r="RFQ67" s="16"/>
      <c r="RFR67" s="16"/>
      <c r="RFS67" s="16"/>
      <c r="RFT67" s="16"/>
      <c r="RFU67" s="16"/>
      <c r="RFV67" s="16"/>
      <c r="RFW67" s="16"/>
      <c r="RFX67" s="16"/>
      <c r="RFY67" s="16"/>
      <c r="RFZ67" s="16"/>
      <c r="RGA67" s="16"/>
      <c r="RGB67" s="16"/>
      <c r="RGC67" s="16"/>
      <c r="RGD67" s="16"/>
      <c r="RGE67" s="16"/>
      <c r="RGF67" s="16"/>
      <c r="RGG67" s="16"/>
      <c r="RGH67" s="16"/>
      <c r="RGI67" s="16"/>
      <c r="RGJ67" s="16"/>
      <c r="RGK67" s="16"/>
      <c r="RGL67" s="16"/>
      <c r="RGM67" s="16"/>
      <c r="RGN67" s="16"/>
      <c r="RGO67" s="16"/>
      <c r="RGP67" s="16"/>
      <c r="RGQ67" s="16"/>
      <c r="RGR67" s="16"/>
      <c r="RGS67" s="16"/>
      <c r="RGT67" s="16"/>
      <c r="RGU67" s="16"/>
      <c r="RGV67" s="16"/>
      <c r="RGW67" s="16"/>
      <c r="RGX67" s="16"/>
      <c r="RGY67" s="16"/>
      <c r="RGZ67" s="16"/>
      <c r="RHA67" s="16"/>
      <c r="RHB67" s="16"/>
      <c r="RHC67" s="16"/>
      <c r="RHD67" s="16"/>
      <c r="RHE67" s="16"/>
      <c r="RHF67" s="16"/>
      <c r="RHG67" s="16"/>
      <c r="RHH67" s="16"/>
      <c r="RHI67" s="16"/>
      <c r="RHJ67" s="16"/>
      <c r="RHK67" s="16"/>
      <c r="RHL67" s="16"/>
      <c r="RHM67" s="16"/>
      <c r="RHN67" s="16"/>
      <c r="RHO67" s="16"/>
      <c r="RHP67" s="16"/>
      <c r="RHQ67" s="16"/>
      <c r="RHR67" s="16"/>
      <c r="RHS67" s="16"/>
      <c r="RHT67" s="16"/>
      <c r="RHU67" s="16"/>
      <c r="RHV67" s="16"/>
      <c r="RHW67" s="16"/>
      <c r="RHX67" s="16"/>
      <c r="RHY67" s="16"/>
      <c r="RHZ67" s="16"/>
      <c r="RIA67" s="16"/>
      <c r="RIB67" s="16"/>
      <c r="RIC67" s="16"/>
      <c r="RID67" s="16"/>
      <c r="RIE67" s="16"/>
      <c r="RIF67" s="16"/>
      <c r="RIG67" s="16"/>
      <c r="RIH67" s="16"/>
      <c r="RII67" s="16"/>
      <c r="RIJ67" s="16"/>
      <c r="RIK67" s="16"/>
      <c r="RIL67" s="16"/>
      <c r="RIM67" s="16"/>
      <c r="RIN67" s="16"/>
      <c r="RIO67" s="16"/>
      <c r="RIP67" s="16"/>
      <c r="RIQ67" s="16"/>
      <c r="RIR67" s="16"/>
      <c r="RIS67" s="16"/>
      <c r="RIT67" s="16"/>
      <c r="RIU67" s="16"/>
      <c r="RIV67" s="16"/>
      <c r="RIW67" s="16"/>
      <c r="RIX67" s="16"/>
      <c r="RIY67" s="16"/>
      <c r="RIZ67" s="16"/>
      <c r="RJA67" s="16"/>
      <c r="RJB67" s="16"/>
      <c r="RJC67" s="16"/>
      <c r="RJD67" s="16"/>
      <c r="RJE67" s="16"/>
      <c r="RJF67" s="16"/>
      <c r="RJG67" s="16"/>
      <c r="RJH67" s="16"/>
      <c r="RJI67" s="16"/>
      <c r="RJJ67" s="16"/>
      <c r="RJK67" s="16"/>
      <c r="RJL67" s="16"/>
      <c r="RJM67" s="16"/>
      <c r="RJN67" s="16"/>
      <c r="RJO67" s="16"/>
      <c r="RJP67" s="16"/>
      <c r="RJQ67" s="16"/>
      <c r="RJR67" s="16"/>
      <c r="RJS67" s="16"/>
      <c r="RJT67" s="16"/>
      <c r="RJU67" s="16"/>
      <c r="RJV67" s="16"/>
      <c r="RJW67" s="16"/>
      <c r="RJX67" s="16"/>
      <c r="RJY67" s="16"/>
      <c r="RJZ67" s="16"/>
      <c r="RKA67" s="16"/>
      <c r="RKB67" s="16"/>
      <c r="RKC67" s="16"/>
      <c r="RKD67" s="16"/>
      <c r="RKE67" s="16"/>
      <c r="RKF67" s="16"/>
      <c r="RKG67" s="16"/>
      <c r="RKH67" s="16"/>
      <c r="RKI67" s="16"/>
      <c r="RKJ67" s="16"/>
      <c r="RKK67" s="16"/>
      <c r="RKL67" s="16"/>
      <c r="RKM67" s="16"/>
      <c r="RKN67" s="16"/>
      <c r="RKO67" s="16"/>
      <c r="RKP67" s="16"/>
      <c r="RKQ67" s="16"/>
      <c r="RKR67" s="16"/>
      <c r="RKS67" s="16"/>
      <c r="RKT67" s="16"/>
      <c r="RKU67" s="16"/>
      <c r="RKV67" s="16"/>
      <c r="RKW67" s="16"/>
      <c r="RKX67" s="16"/>
      <c r="RKY67" s="16"/>
      <c r="RKZ67" s="16"/>
      <c r="RLA67" s="16"/>
      <c r="RLB67" s="16"/>
      <c r="RLC67" s="16"/>
      <c r="RLD67" s="16"/>
      <c r="RLE67" s="16"/>
      <c r="RLF67" s="16"/>
      <c r="RLG67" s="16"/>
      <c r="RLH67" s="16"/>
      <c r="RLI67" s="16"/>
      <c r="RLJ67" s="16"/>
      <c r="RLK67" s="16"/>
      <c r="RLL67" s="16"/>
      <c r="RLM67" s="16"/>
      <c r="RLN67" s="16"/>
      <c r="RLO67" s="16"/>
      <c r="RLP67" s="16"/>
      <c r="RLQ67" s="16"/>
      <c r="RLR67" s="16"/>
      <c r="RLS67" s="16"/>
      <c r="RLT67" s="16"/>
      <c r="RLU67" s="16"/>
      <c r="RLV67" s="16"/>
      <c r="RLW67" s="16"/>
      <c r="RLX67" s="16"/>
      <c r="RLY67" s="16"/>
      <c r="RLZ67" s="16"/>
      <c r="RMA67" s="16"/>
      <c r="RMB67" s="16"/>
      <c r="RMC67" s="16"/>
      <c r="RMD67" s="16"/>
      <c r="RME67" s="16"/>
      <c r="RMF67" s="16"/>
      <c r="RMG67" s="16"/>
      <c r="RMH67" s="16"/>
      <c r="RMI67" s="16"/>
      <c r="RMJ67" s="16"/>
      <c r="RMK67" s="16"/>
      <c r="RML67" s="16"/>
      <c r="RMM67" s="16"/>
      <c r="RMN67" s="16"/>
      <c r="RMO67" s="16"/>
      <c r="RMP67" s="16"/>
      <c r="RMQ67" s="16"/>
      <c r="RMR67" s="16"/>
      <c r="RMS67" s="16"/>
      <c r="RMT67" s="16"/>
      <c r="RMU67" s="16"/>
      <c r="RMV67" s="16"/>
      <c r="RMW67" s="16"/>
      <c r="RMX67" s="16"/>
      <c r="RMY67" s="16"/>
      <c r="RMZ67" s="16"/>
      <c r="RNA67" s="16"/>
      <c r="RNB67" s="16"/>
      <c r="RNC67" s="16"/>
      <c r="RND67" s="16"/>
      <c r="RNE67" s="16"/>
      <c r="RNF67" s="16"/>
      <c r="RNG67" s="16"/>
      <c r="RNH67" s="16"/>
      <c r="RNI67" s="16"/>
      <c r="RNJ67" s="16"/>
      <c r="RNK67" s="16"/>
      <c r="RNL67" s="16"/>
      <c r="RNM67" s="16"/>
      <c r="RNN67" s="16"/>
      <c r="RNO67" s="16"/>
      <c r="RNP67" s="16"/>
      <c r="RNQ67" s="16"/>
      <c r="RNR67" s="16"/>
      <c r="RNS67" s="16"/>
      <c r="RNT67" s="16"/>
      <c r="RNU67" s="16"/>
      <c r="RNV67" s="16"/>
      <c r="RNW67" s="16"/>
      <c r="RNX67" s="16"/>
      <c r="RNY67" s="16"/>
      <c r="RNZ67" s="16"/>
      <c r="ROA67" s="16"/>
      <c r="ROB67" s="16"/>
      <c r="ROC67" s="16"/>
      <c r="ROD67" s="16"/>
      <c r="ROE67" s="16"/>
      <c r="ROF67" s="16"/>
      <c r="ROG67" s="16"/>
      <c r="ROH67" s="16"/>
      <c r="ROI67" s="16"/>
      <c r="ROJ67" s="16"/>
      <c r="ROK67" s="16"/>
      <c r="ROL67" s="16"/>
      <c r="ROM67" s="16"/>
      <c r="RON67" s="16"/>
      <c r="ROO67" s="16"/>
      <c r="ROP67" s="16"/>
      <c r="ROQ67" s="16"/>
      <c r="ROR67" s="16"/>
      <c r="ROS67" s="16"/>
      <c r="ROT67" s="16"/>
      <c r="ROU67" s="16"/>
      <c r="ROV67" s="16"/>
      <c r="ROW67" s="16"/>
      <c r="ROX67" s="16"/>
      <c r="ROY67" s="16"/>
      <c r="ROZ67" s="16"/>
      <c r="RPA67" s="16"/>
      <c r="RPB67" s="16"/>
      <c r="RPC67" s="16"/>
      <c r="RPD67" s="16"/>
      <c r="RPE67" s="16"/>
      <c r="RPF67" s="16"/>
      <c r="RPG67" s="16"/>
      <c r="RPH67" s="16"/>
      <c r="RPI67" s="16"/>
      <c r="RPJ67" s="16"/>
      <c r="RPK67" s="16"/>
      <c r="RPL67" s="16"/>
      <c r="RPM67" s="16"/>
      <c r="RPN67" s="16"/>
      <c r="RPO67" s="16"/>
      <c r="RPP67" s="16"/>
      <c r="RPQ67" s="16"/>
      <c r="RPR67" s="16"/>
      <c r="RPS67" s="16"/>
      <c r="RPT67" s="16"/>
      <c r="RPU67" s="16"/>
      <c r="RPV67" s="16"/>
      <c r="RPW67" s="16"/>
      <c r="RPX67" s="16"/>
      <c r="RPY67" s="16"/>
      <c r="RPZ67" s="16"/>
      <c r="RQA67" s="16"/>
      <c r="RQB67" s="16"/>
      <c r="RQC67" s="16"/>
      <c r="RQD67" s="16"/>
      <c r="RQE67" s="16"/>
      <c r="RQF67" s="16"/>
      <c r="RQG67" s="16"/>
      <c r="RQH67" s="16"/>
      <c r="RQI67" s="16"/>
      <c r="RQJ67" s="16"/>
      <c r="RQK67" s="16"/>
      <c r="RQL67" s="16"/>
      <c r="RQM67" s="16"/>
      <c r="RQN67" s="16"/>
      <c r="RQO67" s="16"/>
      <c r="RQP67" s="16"/>
      <c r="RQQ67" s="16"/>
      <c r="RQR67" s="16"/>
      <c r="RQS67" s="16"/>
      <c r="RQT67" s="16"/>
      <c r="RQU67" s="16"/>
      <c r="RQV67" s="16"/>
      <c r="RQW67" s="16"/>
      <c r="RQX67" s="16"/>
      <c r="RQY67" s="16"/>
      <c r="RQZ67" s="16"/>
      <c r="RRA67" s="16"/>
      <c r="RRB67" s="16"/>
      <c r="RRC67" s="16"/>
      <c r="RRD67" s="16"/>
      <c r="RRE67" s="16"/>
      <c r="RRF67" s="16"/>
      <c r="RRG67" s="16"/>
      <c r="RRH67" s="16"/>
      <c r="RRI67" s="16"/>
      <c r="RRJ67" s="16"/>
      <c r="RRK67" s="16"/>
      <c r="RRL67" s="16"/>
      <c r="RRM67" s="16"/>
      <c r="RRN67" s="16"/>
      <c r="RRO67" s="16"/>
      <c r="RRP67" s="16"/>
      <c r="RRQ67" s="16"/>
      <c r="RRR67" s="16"/>
      <c r="RRS67" s="16"/>
      <c r="RRT67" s="16"/>
      <c r="RRU67" s="16"/>
      <c r="RRV67" s="16"/>
      <c r="RRW67" s="16"/>
      <c r="RRX67" s="16"/>
      <c r="RRY67" s="16"/>
      <c r="RRZ67" s="16"/>
      <c r="RSA67" s="16"/>
      <c r="RSB67" s="16"/>
      <c r="RSC67" s="16"/>
      <c r="RSD67" s="16"/>
      <c r="RSE67" s="16"/>
      <c r="RSF67" s="16"/>
      <c r="RSG67" s="16"/>
      <c r="RSH67" s="16"/>
      <c r="RSI67" s="16"/>
      <c r="RSJ67" s="16"/>
      <c r="RSK67" s="16"/>
      <c r="RSL67" s="16"/>
      <c r="RSM67" s="16"/>
      <c r="RSN67" s="16"/>
      <c r="RSO67" s="16"/>
      <c r="RSP67" s="16"/>
      <c r="RSQ67" s="16"/>
      <c r="RSR67" s="16"/>
      <c r="RSS67" s="16"/>
      <c r="RST67" s="16"/>
      <c r="RSU67" s="16"/>
      <c r="RSV67" s="16"/>
      <c r="RSW67" s="16"/>
      <c r="RSX67" s="16"/>
      <c r="RSY67" s="16"/>
      <c r="RSZ67" s="16"/>
      <c r="RTA67" s="16"/>
      <c r="RTB67" s="16"/>
      <c r="RTC67" s="16"/>
      <c r="RTD67" s="16"/>
      <c r="RTE67" s="16"/>
      <c r="RTF67" s="16"/>
      <c r="RTG67" s="16"/>
      <c r="RTH67" s="16"/>
      <c r="RTI67" s="16"/>
      <c r="RTJ67" s="16"/>
      <c r="RTK67" s="16"/>
      <c r="RTL67" s="16"/>
      <c r="RTM67" s="16"/>
      <c r="RTN67" s="16"/>
      <c r="RTO67" s="16"/>
      <c r="RTP67" s="16"/>
      <c r="RTQ67" s="16"/>
      <c r="RTR67" s="16"/>
      <c r="RTS67" s="16"/>
      <c r="RTT67" s="16"/>
      <c r="RTU67" s="16"/>
      <c r="RTV67" s="16"/>
      <c r="RTW67" s="16"/>
      <c r="RTX67" s="16"/>
      <c r="RTY67" s="16"/>
      <c r="RTZ67" s="16"/>
      <c r="RUA67" s="16"/>
      <c r="RUB67" s="16"/>
      <c r="RUC67" s="16"/>
      <c r="RUD67" s="16"/>
      <c r="RUE67" s="16"/>
      <c r="RUF67" s="16"/>
      <c r="RUG67" s="16"/>
      <c r="RUH67" s="16"/>
      <c r="RUI67" s="16"/>
      <c r="RUJ67" s="16"/>
      <c r="RUK67" s="16"/>
      <c r="RUL67" s="16"/>
      <c r="RUM67" s="16"/>
      <c r="RUN67" s="16"/>
      <c r="RUO67" s="16"/>
      <c r="RUP67" s="16"/>
      <c r="RUQ67" s="16"/>
      <c r="RUR67" s="16"/>
      <c r="RUS67" s="16"/>
      <c r="RUT67" s="16"/>
      <c r="RUU67" s="16"/>
      <c r="RUV67" s="16"/>
      <c r="RUW67" s="16"/>
      <c r="RUX67" s="16"/>
      <c r="RUY67" s="16"/>
      <c r="RUZ67" s="16"/>
      <c r="RVA67" s="16"/>
      <c r="RVB67" s="16"/>
      <c r="RVC67" s="16"/>
      <c r="RVD67" s="16"/>
      <c r="RVE67" s="16"/>
      <c r="RVF67" s="16"/>
      <c r="RVG67" s="16"/>
      <c r="RVH67" s="16"/>
      <c r="RVI67" s="16"/>
      <c r="RVJ67" s="16"/>
      <c r="RVK67" s="16"/>
      <c r="RVL67" s="16"/>
      <c r="RVM67" s="16"/>
      <c r="RVN67" s="16"/>
      <c r="RVO67" s="16"/>
      <c r="RVP67" s="16"/>
      <c r="RVQ67" s="16"/>
      <c r="RVR67" s="16"/>
      <c r="RVS67" s="16"/>
      <c r="RVT67" s="16"/>
      <c r="RVU67" s="16"/>
      <c r="RVV67" s="16"/>
      <c r="RVW67" s="16"/>
      <c r="RVX67" s="16"/>
      <c r="RVY67" s="16"/>
      <c r="RVZ67" s="16"/>
      <c r="RWA67" s="16"/>
      <c r="RWB67" s="16"/>
      <c r="RWC67" s="16"/>
      <c r="RWD67" s="16"/>
      <c r="RWE67" s="16"/>
      <c r="RWF67" s="16"/>
      <c r="RWG67" s="16"/>
      <c r="RWH67" s="16"/>
      <c r="RWI67" s="16"/>
      <c r="RWJ67" s="16"/>
      <c r="RWK67" s="16"/>
      <c r="RWL67" s="16"/>
      <c r="RWM67" s="16"/>
      <c r="RWN67" s="16"/>
      <c r="RWO67" s="16"/>
      <c r="RWP67" s="16"/>
      <c r="RWQ67" s="16"/>
      <c r="RWR67" s="16"/>
      <c r="RWS67" s="16"/>
      <c r="RWT67" s="16"/>
      <c r="RWU67" s="16"/>
      <c r="RWV67" s="16"/>
      <c r="RWW67" s="16"/>
      <c r="RWX67" s="16"/>
      <c r="RWY67" s="16"/>
      <c r="RWZ67" s="16"/>
      <c r="RXA67" s="16"/>
      <c r="RXB67" s="16"/>
      <c r="RXC67" s="16"/>
      <c r="RXD67" s="16"/>
      <c r="RXE67" s="16"/>
      <c r="RXF67" s="16"/>
      <c r="RXG67" s="16"/>
      <c r="RXH67" s="16"/>
      <c r="RXI67" s="16"/>
      <c r="RXJ67" s="16"/>
      <c r="RXK67" s="16"/>
      <c r="RXL67" s="16"/>
      <c r="RXM67" s="16"/>
      <c r="RXN67" s="16"/>
      <c r="RXO67" s="16"/>
      <c r="RXP67" s="16"/>
      <c r="RXQ67" s="16"/>
      <c r="RXR67" s="16"/>
      <c r="RXS67" s="16"/>
      <c r="RXT67" s="16"/>
      <c r="RXU67" s="16"/>
      <c r="RXV67" s="16"/>
      <c r="RXW67" s="16"/>
      <c r="RXX67" s="16"/>
      <c r="RXY67" s="16"/>
      <c r="RXZ67" s="16"/>
      <c r="RYA67" s="16"/>
      <c r="RYB67" s="16"/>
      <c r="RYC67" s="16"/>
      <c r="RYD67" s="16"/>
      <c r="RYE67" s="16"/>
      <c r="RYF67" s="16"/>
      <c r="RYG67" s="16"/>
      <c r="RYH67" s="16"/>
      <c r="RYI67" s="16"/>
      <c r="RYJ67" s="16"/>
      <c r="RYK67" s="16"/>
      <c r="RYL67" s="16"/>
      <c r="RYM67" s="16"/>
      <c r="RYN67" s="16"/>
      <c r="RYO67" s="16"/>
      <c r="RYP67" s="16"/>
      <c r="RYQ67" s="16"/>
      <c r="RYR67" s="16"/>
      <c r="RYS67" s="16"/>
      <c r="RYT67" s="16"/>
      <c r="RYU67" s="16"/>
      <c r="RYV67" s="16"/>
      <c r="RYW67" s="16"/>
      <c r="RYX67" s="16"/>
      <c r="RYY67" s="16"/>
      <c r="RYZ67" s="16"/>
      <c r="RZA67" s="16"/>
      <c r="RZB67" s="16"/>
      <c r="RZC67" s="16"/>
      <c r="RZD67" s="16"/>
      <c r="RZE67" s="16"/>
      <c r="RZF67" s="16"/>
      <c r="RZG67" s="16"/>
      <c r="RZH67" s="16"/>
      <c r="RZI67" s="16"/>
      <c r="RZJ67" s="16"/>
      <c r="RZK67" s="16"/>
      <c r="RZL67" s="16"/>
      <c r="RZM67" s="16"/>
      <c r="RZN67" s="16"/>
      <c r="RZO67" s="16"/>
      <c r="RZP67" s="16"/>
      <c r="RZQ67" s="16"/>
      <c r="RZR67" s="16"/>
      <c r="RZS67" s="16"/>
      <c r="RZT67" s="16"/>
      <c r="RZU67" s="16"/>
      <c r="RZV67" s="16"/>
      <c r="RZW67" s="16"/>
      <c r="RZX67" s="16"/>
      <c r="RZY67" s="16"/>
      <c r="RZZ67" s="16"/>
      <c r="SAA67" s="16"/>
      <c r="SAB67" s="16"/>
      <c r="SAC67" s="16"/>
      <c r="SAD67" s="16"/>
      <c r="SAE67" s="16"/>
      <c r="SAF67" s="16"/>
      <c r="SAG67" s="16"/>
      <c r="SAH67" s="16"/>
      <c r="SAI67" s="16"/>
      <c r="SAJ67" s="16"/>
      <c r="SAK67" s="16"/>
      <c r="SAL67" s="16"/>
      <c r="SAM67" s="16"/>
      <c r="SAN67" s="16"/>
      <c r="SAO67" s="16"/>
      <c r="SAP67" s="16"/>
      <c r="SAQ67" s="16"/>
      <c r="SAR67" s="16"/>
      <c r="SAS67" s="16"/>
      <c r="SAT67" s="16"/>
      <c r="SAU67" s="16"/>
      <c r="SAV67" s="16"/>
      <c r="SAW67" s="16"/>
      <c r="SAX67" s="16"/>
      <c r="SAY67" s="16"/>
      <c r="SAZ67" s="16"/>
      <c r="SBA67" s="16"/>
      <c r="SBB67" s="16"/>
      <c r="SBC67" s="16"/>
      <c r="SBD67" s="16"/>
      <c r="SBE67" s="16"/>
      <c r="SBF67" s="16"/>
      <c r="SBG67" s="16"/>
      <c r="SBH67" s="16"/>
      <c r="SBI67" s="16"/>
      <c r="SBJ67" s="16"/>
      <c r="SBK67" s="16"/>
      <c r="SBL67" s="16"/>
      <c r="SBM67" s="16"/>
      <c r="SBN67" s="16"/>
      <c r="SBO67" s="16"/>
      <c r="SBP67" s="16"/>
      <c r="SBQ67" s="16"/>
      <c r="SBR67" s="16"/>
      <c r="SBS67" s="16"/>
      <c r="SBT67" s="16"/>
      <c r="SBU67" s="16"/>
      <c r="SBV67" s="16"/>
      <c r="SBW67" s="16"/>
      <c r="SBX67" s="16"/>
      <c r="SBY67" s="16"/>
      <c r="SBZ67" s="16"/>
      <c r="SCA67" s="16"/>
      <c r="SCB67" s="16"/>
      <c r="SCC67" s="16"/>
      <c r="SCD67" s="16"/>
      <c r="SCE67" s="16"/>
      <c r="SCF67" s="16"/>
      <c r="SCG67" s="16"/>
      <c r="SCH67" s="16"/>
      <c r="SCI67" s="16"/>
      <c r="SCJ67" s="16"/>
      <c r="SCK67" s="16"/>
      <c r="SCL67" s="16"/>
      <c r="SCM67" s="16"/>
      <c r="SCN67" s="16"/>
      <c r="SCO67" s="16"/>
      <c r="SCP67" s="16"/>
      <c r="SCQ67" s="16"/>
      <c r="SCR67" s="16"/>
      <c r="SCS67" s="16"/>
      <c r="SCT67" s="16"/>
      <c r="SCU67" s="16"/>
      <c r="SCV67" s="16"/>
      <c r="SCW67" s="16"/>
      <c r="SCX67" s="16"/>
      <c r="SCY67" s="16"/>
      <c r="SCZ67" s="16"/>
      <c r="SDA67" s="16"/>
      <c r="SDB67" s="16"/>
      <c r="SDC67" s="16"/>
      <c r="SDD67" s="16"/>
      <c r="SDE67" s="16"/>
      <c r="SDF67" s="16"/>
      <c r="SDG67" s="16"/>
      <c r="SDH67" s="16"/>
      <c r="SDI67" s="16"/>
      <c r="SDJ67" s="16"/>
      <c r="SDK67" s="16"/>
      <c r="SDL67" s="16"/>
      <c r="SDM67" s="16"/>
      <c r="SDN67" s="16"/>
      <c r="SDO67" s="16"/>
      <c r="SDP67" s="16"/>
      <c r="SDQ67" s="16"/>
      <c r="SDR67" s="16"/>
      <c r="SDS67" s="16"/>
      <c r="SDT67" s="16"/>
      <c r="SDU67" s="16"/>
      <c r="SDV67" s="16"/>
      <c r="SDW67" s="16"/>
      <c r="SDX67" s="16"/>
      <c r="SDY67" s="16"/>
      <c r="SDZ67" s="16"/>
      <c r="SEA67" s="16"/>
      <c r="SEB67" s="16"/>
      <c r="SEC67" s="16"/>
      <c r="SED67" s="16"/>
      <c r="SEE67" s="16"/>
      <c r="SEF67" s="16"/>
      <c r="SEG67" s="16"/>
      <c r="SEH67" s="16"/>
      <c r="SEI67" s="16"/>
      <c r="SEJ67" s="16"/>
      <c r="SEK67" s="16"/>
      <c r="SEL67" s="16"/>
      <c r="SEM67" s="16"/>
      <c r="SEN67" s="16"/>
      <c r="SEO67" s="16"/>
      <c r="SEP67" s="16"/>
      <c r="SEQ67" s="16"/>
      <c r="SER67" s="16"/>
      <c r="SES67" s="16"/>
      <c r="SET67" s="16"/>
      <c r="SEU67" s="16"/>
      <c r="SEV67" s="16"/>
      <c r="SEW67" s="16"/>
      <c r="SEX67" s="16"/>
      <c r="SEY67" s="16"/>
      <c r="SEZ67" s="16"/>
      <c r="SFA67" s="16"/>
      <c r="SFB67" s="16"/>
      <c r="SFC67" s="16"/>
      <c r="SFD67" s="16"/>
      <c r="SFE67" s="16"/>
      <c r="SFF67" s="16"/>
      <c r="SFG67" s="16"/>
      <c r="SFH67" s="16"/>
      <c r="SFI67" s="16"/>
      <c r="SFJ67" s="16"/>
      <c r="SFK67" s="16"/>
      <c r="SFL67" s="16"/>
      <c r="SFM67" s="16"/>
      <c r="SFN67" s="16"/>
      <c r="SFO67" s="16"/>
      <c r="SFP67" s="16"/>
      <c r="SFQ67" s="16"/>
      <c r="SFR67" s="16"/>
      <c r="SFS67" s="16"/>
      <c r="SFT67" s="16"/>
      <c r="SFU67" s="16"/>
      <c r="SFV67" s="16"/>
      <c r="SFW67" s="16"/>
      <c r="SFX67" s="16"/>
      <c r="SFY67" s="16"/>
      <c r="SFZ67" s="16"/>
      <c r="SGA67" s="16"/>
      <c r="SGB67" s="16"/>
      <c r="SGC67" s="16"/>
      <c r="SGD67" s="16"/>
      <c r="SGE67" s="16"/>
      <c r="SGF67" s="16"/>
      <c r="SGG67" s="16"/>
      <c r="SGH67" s="16"/>
      <c r="SGI67" s="16"/>
      <c r="SGJ67" s="16"/>
      <c r="SGK67" s="16"/>
      <c r="SGL67" s="16"/>
      <c r="SGM67" s="16"/>
      <c r="SGN67" s="16"/>
      <c r="SGO67" s="16"/>
      <c r="SGP67" s="16"/>
      <c r="SGQ67" s="16"/>
      <c r="SGR67" s="16"/>
      <c r="SGS67" s="16"/>
      <c r="SGT67" s="16"/>
      <c r="SGU67" s="16"/>
      <c r="SGV67" s="16"/>
      <c r="SGW67" s="16"/>
      <c r="SGX67" s="16"/>
      <c r="SGY67" s="16"/>
      <c r="SGZ67" s="16"/>
      <c r="SHA67" s="16"/>
      <c r="SHB67" s="16"/>
      <c r="SHC67" s="16"/>
      <c r="SHD67" s="16"/>
      <c r="SHE67" s="16"/>
      <c r="SHF67" s="16"/>
      <c r="SHG67" s="16"/>
      <c r="SHH67" s="16"/>
      <c r="SHI67" s="16"/>
      <c r="SHJ67" s="16"/>
      <c r="SHK67" s="16"/>
      <c r="SHL67" s="16"/>
      <c r="SHM67" s="16"/>
      <c r="SHN67" s="16"/>
      <c r="SHO67" s="16"/>
      <c r="SHP67" s="16"/>
      <c r="SHQ67" s="16"/>
      <c r="SHR67" s="16"/>
      <c r="SHS67" s="16"/>
      <c r="SHT67" s="16"/>
      <c r="SHU67" s="16"/>
      <c r="SHV67" s="16"/>
      <c r="SHW67" s="16"/>
      <c r="SHX67" s="16"/>
      <c r="SHY67" s="16"/>
      <c r="SHZ67" s="16"/>
      <c r="SIA67" s="16"/>
      <c r="SIB67" s="16"/>
      <c r="SIC67" s="16"/>
      <c r="SID67" s="16"/>
      <c r="SIE67" s="16"/>
      <c r="SIF67" s="16"/>
      <c r="SIG67" s="16"/>
      <c r="SIH67" s="16"/>
      <c r="SII67" s="16"/>
      <c r="SIJ67" s="16"/>
      <c r="SIK67" s="16"/>
      <c r="SIL67" s="16"/>
      <c r="SIM67" s="16"/>
      <c r="SIN67" s="16"/>
      <c r="SIO67" s="16"/>
      <c r="SIP67" s="16"/>
      <c r="SIQ67" s="16"/>
      <c r="SIR67" s="16"/>
      <c r="SIS67" s="16"/>
      <c r="SIT67" s="16"/>
      <c r="SIU67" s="16"/>
      <c r="SIV67" s="16"/>
      <c r="SIW67" s="16"/>
      <c r="SIX67" s="16"/>
      <c r="SIY67" s="16"/>
      <c r="SIZ67" s="16"/>
      <c r="SJA67" s="16"/>
      <c r="SJB67" s="16"/>
      <c r="SJC67" s="16"/>
      <c r="SJD67" s="16"/>
      <c r="SJE67" s="16"/>
      <c r="SJF67" s="16"/>
      <c r="SJG67" s="16"/>
      <c r="SJH67" s="16"/>
      <c r="SJI67" s="16"/>
      <c r="SJJ67" s="16"/>
      <c r="SJK67" s="16"/>
      <c r="SJL67" s="16"/>
      <c r="SJM67" s="16"/>
      <c r="SJN67" s="16"/>
      <c r="SJO67" s="16"/>
      <c r="SJP67" s="16"/>
      <c r="SJQ67" s="16"/>
      <c r="SJR67" s="16"/>
      <c r="SJS67" s="16"/>
      <c r="SJT67" s="16"/>
      <c r="SJU67" s="16"/>
      <c r="SJV67" s="16"/>
      <c r="SJW67" s="16"/>
      <c r="SJX67" s="16"/>
      <c r="SJY67" s="16"/>
      <c r="SJZ67" s="16"/>
      <c r="SKA67" s="16"/>
      <c r="SKB67" s="16"/>
      <c r="SKC67" s="16"/>
      <c r="SKD67" s="16"/>
      <c r="SKE67" s="16"/>
      <c r="SKF67" s="16"/>
      <c r="SKG67" s="16"/>
      <c r="SKH67" s="16"/>
      <c r="SKI67" s="16"/>
      <c r="SKJ67" s="16"/>
      <c r="SKK67" s="16"/>
      <c r="SKL67" s="16"/>
      <c r="SKM67" s="16"/>
      <c r="SKN67" s="16"/>
      <c r="SKO67" s="16"/>
      <c r="SKP67" s="16"/>
      <c r="SKQ67" s="16"/>
      <c r="SKR67" s="16"/>
      <c r="SKS67" s="16"/>
      <c r="SKT67" s="16"/>
      <c r="SKU67" s="16"/>
      <c r="SKV67" s="16"/>
      <c r="SKW67" s="16"/>
      <c r="SKX67" s="16"/>
      <c r="SKY67" s="16"/>
      <c r="SKZ67" s="16"/>
      <c r="SLA67" s="16"/>
      <c r="SLB67" s="16"/>
      <c r="SLC67" s="16"/>
      <c r="SLD67" s="16"/>
      <c r="SLE67" s="16"/>
      <c r="SLF67" s="16"/>
      <c r="SLG67" s="16"/>
      <c r="SLH67" s="16"/>
      <c r="SLI67" s="16"/>
      <c r="SLJ67" s="16"/>
      <c r="SLK67" s="16"/>
      <c r="SLL67" s="16"/>
      <c r="SLM67" s="16"/>
      <c r="SLN67" s="16"/>
      <c r="SLO67" s="16"/>
      <c r="SLP67" s="16"/>
      <c r="SLQ67" s="16"/>
      <c r="SLR67" s="16"/>
      <c r="SLS67" s="16"/>
      <c r="SLT67" s="16"/>
      <c r="SLU67" s="16"/>
      <c r="SLV67" s="16"/>
      <c r="SLW67" s="16"/>
      <c r="SLX67" s="16"/>
      <c r="SLY67" s="16"/>
      <c r="SLZ67" s="16"/>
      <c r="SMA67" s="16"/>
      <c r="SMB67" s="16"/>
      <c r="SMC67" s="16"/>
      <c r="SMD67" s="16"/>
      <c r="SME67" s="16"/>
      <c r="SMF67" s="16"/>
      <c r="SMG67" s="16"/>
      <c r="SMH67" s="16"/>
      <c r="SMI67" s="16"/>
      <c r="SMJ67" s="16"/>
      <c r="SMK67" s="16"/>
      <c r="SML67" s="16"/>
      <c r="SMM67" s="16"/>
      <c r="SMN67" s="16"/>
      <c r="SMO67" s="16"/>
      <c r="SMP67" s="16"/>
      <c r="SMQ67" s="16"/>
      <c r="SMR67" s="16"/>
      <c r="SMS67" s="16"/>
      <c r="SMT67" s="16"/>
      <c r="SMU67" s="16"/>
      <c r="SMV67" s="16"/>
      <c r="SMW67" s="16"/>
      <c r="SMX67" s="16"/>
      <c r="SMY67" s="16"/>
      <c r="SMZ67" s="16"/>
      <c r="SNA67" s="16"/>
      <c r="SNB67" s="16"/>
      <c r="SNC67" s="16"/>
      <c r="SND67" s="16"/>
      <c r="SNE67" s="16"/>
      <c r="SNF67" s="16"/>
      <c r="SNG67" s="16"/>
      <c r="SNH67" s="16"/>
      <c r="SNI67" s="16"/>
      <c r="SNJ67" s="16"/>
      <c r="SNK67" s="16"/>
      <c r="SNL67" s="16"/>
      <c r="SNM67" s="16"/>
      <c r="SNN67" s="16"/>
      <c r="SNO67" s="16"/>
      <c r="SNP67" s="16"/>
      <c r="SNQ67" s="16"/>
      <c r="SNR67" s="16"/>
      <c r="SNS67" s="16"/>
      <c r="SNT67" s="16"/>
      <c r="SNU67" s="16"/>
      <c r="SNV67" s="16"/>
      <c r="SNW67" s="16"/>
      <c r="SNX67" s="16"/>
      <c r="SNY67" s="16"/>
      <c r="SNZ67" s="16"/>
      <c r="SOA67" s="16"/>
      <c r="SOB67" s="16"/>
      <c r="SOC67" s="16"/>
      <c r="SOD67" s="16"/>
      <c r="SOE67" s="16"/>
      <c r="SOF67" s="16"/>
      <c r="SOG67" s="16"/>
      <c r="SOH67" s="16"/>
      <c r="SOI67" s="16"/>
      <c r="SOJ67" s="16"/>
      <c r="SOK67" s="16"/>
      <c r="SOL67" s="16"/>
      <c r="SOM67" s="16"/>
      <c r="SON67" s="16"/>
      <c r="SOO67" s="16"/>
      <c r="SOP67" s="16"/>
      <c r="SOQ67" s="16"/>
      <c r="SOR67" s="16"/>
      <c r="SOS67" s="16"/>
      <c r="SOT67" s="16"/>
      <c r="SOU67" s="16"/>
      <c r="SOV67" s="16"/>
      <c r="SOW67" s="16"/>
      <c r="SOX67" s="16"/>
      <c r="SOY67" s="16"/>
      <c r="SOZ67" s="16"/>
      <c r="SPA67" s="16"/>
      <c r="SPB67" s="16"/>
      <c r="SPC67" s="16"/>
      <c r="SPD67" s="16"/>
      <c r="SPE67" s="16"/>
      <c r="SPF67" s="16"/>
      <c r="SPG67" s="16"/>
      <c r="SPH67" s="16"/>
      <c r="SPI67" s="16"/>
      <c r="SPJ67" s="16"/>
      <c r="SPK67" s="16"/>
      <c r="SPL67" s="16"/>
      <c r="SPM67" s="16"/>
      <c r="SPN67" s="16"/>
      <c r="SPO67" s="16"/>
      <c r="SPP67" s="16"/>
      <c r="SPQ67" s="16"/>
      <c r="SPR67" s="16"/>
      <c r="SPS67" s="16"/>
      <c r="SPT67" s="16"/>
      <c r="SPU67" s="16"/>
      <c r="SPV67" s="16"/>
      <c r="SPW67" s="16"/>
      <c r="SPX67" s="16"/>
      <c r="SPY67" s="16"/>
      <c r="SPZ67" s="16"/>
      <c r="SQA67" s="16"/>
      <c r="SQB67" s="16"/>
      <c r="SQC67" s="16"/>
      <c r="SQD67" s="16"/>
      <c r="SQE67" s="16"/>
      <c r="SQF67" s="16"/>
      <c r="SQG67" s="16"/>
      <c r="SQH67" s="16"/>
      <c r="SQI67" s="16"/>
      <c r="SQJ67" s="16"/>
      <c r="SQK67" s="16"/>
      <c r="SQL67" s="16"/>
      <c r="SQM67" s="16"/>
      <c r="SQN67" s="16"/>
      <c r="SQO67" s="16"/>
      <c r="SQP67" s="16"/>
      <c r="SQQ67" s="16"/>
      <c r="SQR67" s="16"/>
      <c r="SQS67" s="16"/>
      <c r="SQT67" s="16"/>
      <c r="SQU67" s="16"/>
      <c r="SQV67" s="16"/>
      <c r="SQW67" s="16"/>
      <c r="SQX67" s="16"/>
      <c r="SQY67" s="16"/>
      <c r="SQZ67" s="16"/>
      <c r="SRA67" s="16"/>
      <c r="SRB67" s="16"/>
      <c r="SRC67" s="16"/>
      <c r="SRD67" s="16"/>
      <c r="SRE67" s="16"/>
      <c r="SRF67" s="16"/>
      <c r="SRG67" s="16"/>
      <c r="SRH67" s="16"/>
      <c r="SRI67" s="16"/>
      <c r="SRJ67" s="16"/>
      <c r="SRK67" s="16"/>
      <c r="SRL67" s="16"/>
      <c r="SRM67" s="16"/>
      <c r="SRN67" s="16"/>
      <c r="SRO67" s="16"/>
      <c r="SRP67" s="16"/>
      <c r="SRQ67" s="16"/>
      <c r="SRR67" s="16"/>
      <c r="SRS67" s="16"/>
      <c r="SRT67" s="16"/>
      <c r="SRU67" s="16"/>
      <c r="SRV67" s="16"/>
      <c r="SRW67" s="16"/>
      <c r="SRX67" s="16"/>
      <c r="SRY67" s="16"/>
      <c r="SRZ67" s="16"/>
      <c r="SSA67" s="16"/>
      <c r="SSB67" s="16"/>
      <c r="SSC67" s="16"/>
      <c r="SSD67" s="16"/>
      <c r="SSE67" s="16"/>
      <c r="SSF67" s="16"/>
      <c r="SSG67" s="16"/>
      <c r="SSH67" s="16"/>
      <c r="SSI67" s="16"/>
      <c r="SSJ67" s="16"/>
      <c r="SSK67" s="16"/>
      <c r="SSL67" s="16"/>
      <c r="SSM67" s="16"/>
      <c r="SSN67" s="16"/>
      <c r="SSO67" s="16"/>
      <c r="SSP67" s="16"/>
      <c r="SSQ67" s="16"/>
      <c r="SSR67" s="16"/>
      <c r="SSS67" s="16"/>
      <c r="SST67" s="16"/>
      <c r="SSU67" s="16"/>
      <c r="SSV67" s="16"/>
      <c r="SSW67" s="16"/>
      <c r="SSX67" s="16"/>
      <c r="SSY67" s="16"/>
      <c r="SSZ67" s="16"/>
      <c r="STA67" s="16"/>
      <c r="STB67" s="16"/>
      <c r="STC67" s="16"/>
      <c r="STD67" s="16"/>
      <c r="STE67" s="16"/>
      <c r="STF67" s="16"/>
      <c r="STG67" s="16"/>
      <c r="STH67" s="16"/>
      <c r="STI67" s="16"/>
      <c r="STJ67" s="16"/>
      <c r="STK67" s="16"/>
      <c r="STL67" s="16"/>
      <c r="STM67" s="16"/>
      <c r="STN67" s="16"/>
      <c r="STO67" s="16"/>
      <c r="STP67" s="16"/>
      <c r="STQ67" s="16"/>
      <c r="STR67" s="16"/>
      <c r="STS67" s="16"/>
      <c r="STT67" s="16"/>
      <c r="STU67" s="16"/>
      <c r="STV67" s="16"/>
      <c r="STW67" s="16"/>
      <c r="STX67" s="16"/>
      <c r="STY67" s="16"/>
      <c r="STZ67" s="16"/>
      <c r="SUA67" s="16"/>
      <c r="SUB67" s="16"/>
      <c r="SUC67" s="16"/>
      <c r="SUD67" s="16"/>
      <c r="SUE67" s="16"/>
      <c r="SUF67" s="16"/>
      <c r="SUG67" s="16"/>
      <c r="SUH67" s="16"/>
      <c r="SUI67" s="16"/>
      <c r="SUJ67" s="16"/>
      <c r="SUK67" s="16"/>
      <c r="SUL67" s="16"/>
      <c r="SUM67" s="16"/>
      <c r="SUN67" s="16"/>
      <c r="SUO67" s="16"/>
      <c r="SUP67" s="16"/>
      <c r="SUQ67" s="16"/>
      <c r="SUR67" s="16"/>
      <c r="SUS67" s="16"/>
      <c r="SUT67" s="16"/>
      <c r="SUU67" s="16"/>
      <c r="SUV67" s="16"/>
      <c r="SUW67" s="16"/>
      <c r="SUX67" s="16"/>
      <c r="SUY67" s="16"/>
      <c r="SUZ67" s="16"/>
      <c r="SVA67" s="16"/>
      <c r="SVB67" s="16"/>
      <c r="SVC67" s="16"/>
      <c r="SVD67" s="16"/>
      <c r="SVE67" s="16"/>
      <c r="SVF67" s="16"/>
      <c r="SVG67" s="16"/>
      <c r="SVH67" s="16"/>
      <c r="SVI67" s="16"/>
      <c r="SVJ67" s="16"/>
      <c r="SVK67" s="16"/>
      <c r="SVL67" s="16"/>
      <c r="SVM67" s="16"/>
      <c r="SVN67" s="16"/>
      <c r="SVO67" s="16"/>
      <c r="SVP67" s="16"/>
      <c r="SVQ67" s="16"/>
      <c r="SVR67" s="16"/>
      <c r="SVS67" s="16"/>
      <c r="SVT67" s="16"/>
      <c r="SVU67" s="16"/>
      <c r="SVV67" s="16"/>
      <c r="SVW67" s="16"/>
      <c r="SVX67" s="16"/>
      <c r="SVY67" s="16"/>
      <c r="SVZ67" s="16"/>
      <c r="SWA67" s="16"/>
      <c r="SWB67" s="16"/>
      <c r="SWC67" s="16"/>
      <c r="SWD67" s="16"/>
      <c r="SWE67" s="16"/>
      <c r="SWF67" s="16"/>
      <c r="SWG67" s="16"/>
      <c r="SWH67" s="16"/>
      <c r="SWI67" s="16"/>
      <c r="SWJ67" s="16"/>
      <c r="SWK67" s="16"/>
      <c r="SWL67" s="16"/>
      <c r="SWM67" s="16"/>
      <c r="SWN67" s="16"/>
      <c r="SWO67" s="16"/>
      <c r="SWP67" s="16"/>
      <c r="SWQ67" s="16"/>
      <c r="SWR67" s="16"/>
      <c r="SWS67" s="16"/>
      <c r="SWT67" s="16"/>
      <c r="SWU67" s="16"/>
      <c r="SWV67" s="16"/>
      <c r="SWW67" s="16"/>
      <c r="SWX67" s="16"/>
      <c r="SWY67" s="16"/>
      <c r="SWZ67" s="16"/>
      <c r="SXA67" s="16"/>
      <c r="SXB67" s="16"/>
      <c r="SXC67" s="16"/>
      <c r="SXD67" s="16"/>
      <c r="SXE67" s="16"/>
      <c r="SXF67" s="16"/>
      <c r="SXG67" s="16"/>
      <c r="SXH67" s="16"/>
      <c r="SXI67" s="16"/>
      <c r="SXJ67" s="16"/>
      <c r="SXK67" s="16"/>
      <c r="SXL67" s="16"/>
      <c r="SXM67" s="16"/>
      <c r="SXN67" s="16"/>
      <c r="SXO67" s="16"/>
      <c r="SXP67" s="16"/>
      <c r="SXQ67" s="16"/>
      <c r="SXR67" s="16"/>
      <c r="SXS67" s="16"/>
      <c r="SXT67" s="16"/>
      <c r="SXU67" s="16"/>
      <c r="SXV67" s="16"/>
      <c r="SXW67" s="16"/>
      <c r="SXX67" s="16"/>
      <c r="SXY67" s="16"/>
      <c r="SXZ67" s="16"/>
      <c r="SYA67" s="16"/>
      <c r="SYB67" s="16"/>
      <c r="SYC67" s="16"/>
      <c r="SYD67" s="16"/>
      <c r="SYE67" s="16"/>
      <c r="SYF67" s="16"/>
      <c r="SYG67" s="16"/>
      <c r="SYH67" s="16"/>
      <c r="SYI67" s="16"/>
      <c r="SYJ67" s="16"/>
      <c r="SYK67" s="16"/>
      <c r="SYL67" s="16"/>
      <c r="SYM67" s="16"/>
      <c r="SYN67" s="16"/>
      <c r="SYO67" s="16"/>
      <c r="SYP67" s="16"/>
      <c r="SYQ67" s="16"/>
      <c r="SYR67" s="16"/>
      <c r="SYS67" s="16"/>
      <c r="SYT67" s="16"/>
      <c r="SYU67" s="16"/>
      <c r="SYV67" s="16"/>
      <c r="SYW67" s="16"/>
      <c r="SYX67" s="16"/>
      <c r="SYY67" s="16"/>
      <c r="SYZ67" s="16"/>
      <c r="SZA67" s="16"/>
      <c r="SZB67" s="16"/>
      <c r="SZC67" s="16"/>
      <c r="SZD67" s="16"/>
      <c r="SZE67" s="16"/>
      <c r="SZF67" s="16"/>
      <c r="SZG67" s="16"/>
      <c r="SZH67" s="16"/>
      <c r="SZI67" s="16"/>
      <c r="SZJ67" s="16"/>
      <c r="SZK67" s="16"/>
      <c r="SZL67" s="16"/>
      <c r="SZM67" s="16"/>
      <c r="SZN67" s="16"/>
      <c r="SZO67" s="16"/>
      <c r="SZP67" s="16"/>
      <c r="SZQ67" s="16"/>
      <c r="SZR67" s="16"/>
      <c r="SZS67" s="16"/>
      <c r="SZT67" s="16"/>
      <c r="SZU67" s="16"/>
      <c r="SZV67" s="16"/>
      <c r="SZW67" s="16"/>
      <c r="SZX67" s="16"/>
      <c r="SZY67" s="16"/>
      <c r="SZZ67" s="16"/>
      <c r="TAA67" s="16"/>
      <c r="TAB67" s="16"/>
      <c r="TAC67" s="16"/>
      <c r="TAD67" s="16"/>
      <c r="TAE67" s="16"/>
      <c r="TAF67" s="16"/>
      <c r="TAG67" s="16"/>
      <c r="TAH67" s="16"/>
      <c r="TAI67" s="16"/>
      <c r="TAJ67" s="16"/>
      <c r="TAK67" s="16"/>
      <c r="TAL67" s="16"/>
      <c r="TAM67" s="16"/>
      <c r="TAN67" s="16"/>
      <c r="TAO67" s="16"/>
      <c r="TAP67" s="16"/>
      <c r="TAQ67" s="16"/>
      <c r="TAR67" s="16"/>
      <c r="TAS67" s="16"/>
      <c r="TAT67" s="16"/>
      <c r="TAU67" s="16"/>
      <c r="TAV67" s="16"/>
      <c r="TAW67" s="16"/>
      <c r="TAX67" s="16"/>
      <c r="TAY67" s="16"/>
      <c r="TAZ67" s="16"/>
      <c r="TBA67" s="16"/>
      <c r="TBB67" s="16"/>
      <c r="TBC67" s="16"/>
      <c r="TBD67" s="16"/>
      <c r="TBE67" s="16"/>
      <c r="TBF67" s="16"/>
      <c r="TBG67" s="16"/>
      <c r="TBH67" s="16"/>
      <c r="TBI67" s="16"/>
      <c r="TBJ67" s="16"/>
      <c r="TBK67" s="16"/>
      <c r="TBL67" s="16"/>
      <c r="TBM67" s="16"/>
      <c r="TBN67" s="16"/>
      <c r="TBO67" s="16"/>
      <c r="TBP67" s="16"/>
      <c r="TBQ67" s="16"/>
      <c r="TBR67" s="16"/>
      <c r="TBS67" s="16"/>
      <c r="TBT67" s="16"/>
      <c r="TBU67" s="16"/>
      <c r="TBV67" s="16"/>
      <c r="TBW67" s="16"/>
      <c r="TBX67" s="16"/>
      <c r="TBY67" s="16"/>
      <c r="TBZ67" s="16"/>
      <c r="TCA67" s="16"/>
      <c r="TCB67" s="16"/>
      <c r="TCC67" s="16"/>
      <c r="TCD67" s="16"/>
      <c r="TCE67" s="16"/>
      <c r="TCF67" s="16"/>
      <c r="TCG67" s="16"/>
      <c r="TCH67" s="16"/>
      <c r="TCI67" s="16"/>
      <c r="TCJ67" s="16"/>
      <c r="TCK67" s="16"/>
      <c r="TCL67" s="16"/>
      <c r="TCM67" s="16"/>
      <c r="TCN67" s="16"/>
      <c r="TCO67" s="16"/>
      <c r="TCP67" s="16"/>
      <c r="TCQ67" s="16"/>
      <c r="TCR67" s="16"/>
      <c r="TCS67" s="16"/>
      <c r="TCT67" s="16"/>
      <c r="TCU67" s="16"/>
      <c r="TCV67" s="16"/>
      <c r="TCW67" s="16"/>
      <c r="TCX67" s="16"/>
      <c r="TCY67" s="16"/>
      <c r="TCZ67" s="16"/>
      <c r="TDA67" s="16"/>
      <c r="TDB67" s="16"/>
      <c r="TDC67" s="16"/>
      <c r="TDD67" s="16"/>
      <c r="TDE67" s="16"/>
      <c r="TDF67" s="16"/>
      <c r="TDG67" s="16"/>
      <c r="TDH67" s="16"/>
      <c r="TDI67" s="16"/>
      <c r="TDJ67" s="16"/>
      <c r="TDK67" s="16"/>
      <c r="TDL67" s="16"/>
      <c r="TDM67" s="16"/>
      <c r="TDN67" s="16"/>
      <c r="TDO67" s="16"/>
      <c r="TDP67" s="16"/>
      <c r="TDQ67" s="16"/>
      <c r="TDR67" s="16"/>
      <c r="TDS67" s="16"/>
      <c r="TDT67" s="16"/>
      <c r="TDU67" s="16"/>
      <c r="TDV67" s="16"/>
      <c r="TDW67" s="16"/>
      <c r="TDX67" s="16"/>
      <c r="TDY67" s="16"/>
      <c r="TDZ67" s="16"/>
      <c r="TEA67" s="16"/>
      <c r="TEB67" s="16"/>
      <c r="TEC67" s="16"/>
      <c r="TED67" s="16"/>
      <c r="TEE67" s="16"/>
      <c r="TEF67" s="16"/>
      <c r="TEG67" s="16"/>
      <c r="TEH67" s="16"/>
      <c r="TEI67" s="16"/>
      <c r="TEJ67" s="16"/>
      <c r="TEK67" s="16"/>
      <c r="TEL67" s="16"/>
      <c r="TEM67" s="16"/>
      <c r="TEN67" s="16"/>
      <c r="TEO67" s="16"/>
      <c r="TEP67" s="16"/>
      <c r="TEQ67" s="16"/>
      <c r="TER67" s="16"/>
      <c r="TES67" s="16"/>
      <c r="TET67" s="16"/>
      <c r="TEU67" s="16"/>
      <c r="TEV67" s="16"/>
      <c r="TEW67" s="16"/>
      <c r="TEX67" s="16"/>
      <c r="TEY67" s="16"/>
      <c r="TEZ67" s="16"/>
      <c r="TFA67" s="16"/>
      <c r="TFB67" s="16"/>
      <c r="TFC67" s="16"/>
      <c r="TFD67" s="16"/>
      <c r="TFE67" s="16"/>
      <c r="TFF67" s="16"/>
      <c r="TFG67" s="16"/>
      <c r="TFH67" s="16"/>
      <c r="TFI67" s="16"/>
      <c r="TFJ67" s="16"/>
      <c r="TFK67" s="16"/>
      <c r="TFL67" s="16"/>
      <c r="TFM67" s="16"/>
      <c r="TFN67" s="16"/>
      <c r="TFO67" s="16"/>
      <c r="TFP67" s="16"/>
      <c r="TFQ67" s="16"/>
      <c r="TFR67" s="16"/>
      <c r="TFS67" s="16"/>
      <c r="TFT67" s="16"/>
      <c r="TFU67" s="16"/>
      <c r="TFV67" s="16"/>
      <c r="TFW67" s="16"/>
      <c r="TFX67" s="16"/>
      <c r="TFY67" s="16"/>
      <c r="TFZ67" s="16"/>
      <c r="TGA67" s="16"/>
      <c r="TGB67" s="16"/>
      <c r="TGC67" s="16"/>
      <c r="TGD67" s="16"/>
      <c r="TGE67" s="16"/>
      <c r="TGF67" s="16"/>
      <c r="TGG67" s="16"/>
      <c r="TGH67" s="16"/>
      <c r="TGI67" s="16"/>
      <c r="TGJ67" s="16"/>
      <c r="TGK67" s="16"/>
      <c r="TGL67" s="16"/>
      <c r="TGM67" s="16"/>
      <c r="TGN67" s="16"/>
      <c r="TGO67" s="16"/>
      <c r="TGP67" s="16"/>
      <c r="TGQ67" s="16"/>
      <c r="TGR67" s="16"/>
      <c r="TGS67" s="16"/>
      <c r="TGT67" s="16"/>
      <c r="TGU67" s="16"/>
      <c r="TGV67" s="16"/>
      <c r="TGW67" s="16"/>
      <c r="TGX67" s="16"/>
      <c r="TGY67" s="16"/>
      <c r="TGZ67" s="16"/>
      <c r="THA67" s="16"/>
      <c r="THB67" s="16"/>
      <c r="THC67" s="16"/>
      <c r="THD67" s="16"/>
      <c r="THE67" s="16"/>
      <c r="THF67" s="16"/>
      <c r="THG67" s="16"/>
      <c r="THH67" s="16"/>
      <c r="THI67" s="16"/>
      <c r="THJ67" s="16"/>
      <c r="THK67" s="16"/>
      <c r="THL67" s="16"/>
      <c r="THM67" s="16"/>
      <c r="THN67" s="16"/>
      <c r="THO67" s="16"/>
      <c r="THP67" s="16"/>
      <c r="THQ67" s="16"/>
      <c r="THR67" s="16"/>
      <c r="THS67" s="16"/>
      <c r="THT67" s="16"/>
      <c r="THU67" s="16"/>
      <c r="THV67" s="16"/>
      <c r="THW67" s="16"/>
      <c r="THX67" s="16"/>
      <c r="THY67" s="16"/>
      <c r="THZ67" s="16"/>
      <c r="TIA67" s="16"/>
      <c r="TIB67" s="16"/>
      <c r="TIC67" s="16"/>
      <c r="TID67" s="16"/>
      <c r="TIE67" s="16"/>
      <c r="TIF67" s="16"/>
      <c r="TIG67" s="16"/>
      <c r="TIH67" s="16"/>
      <c r="TII67" s="16"/>
      <c r="TIJ67" s="16"/>
      <c r="TIK67" s="16"/>
      <c r="TIL67" s="16"/>
      <c r="TIM67" s="16"/>
      <c r="TIN67" s="16"/>
      <c r="TIO67" s="16"/>
      <c r="TIP67" s="16"/>
      <c r="TIQ67" s="16"/>
      <c r="TIR67" s="16"/>
      <c r="TIS67" s="16"/>
      <c r="TIT67" s="16"/>
      <c r="TIU67" s="16"/>
      <c r="TIV67" s="16"/>
      <c r="TIW67" s="16"/>
      <c r="TIX67" s="16"/>
      <c r="TIY67" s="16"/>
      <c r="TIZ67" s="16"/>
      <c r="TJA67" s="16"/>
      <c r="TJB67" s="16"/>
      <c r="TJC67" s="16"/>
      <c r="TJD67" s="16"/>
      <c r="TJE67" s="16"/>
      <c r="TJF67" s="16"/>
      <c r="TJG67" s="16"/>
      <c r="TJH67" s="16"/>
      <c r="TJI67" s="16"/>
      <c r="TJJ67" s="16"/>
      <c r="TJK67" s="16"/>
      <c r="TJL67" s="16"/>
      <c r="TJM67" s="16"/>
      <c r="TJN67" s="16"/>
      <c r="TJO67" s="16"/>
      <c r="TJP67" s="16"/>
      <c r="TJQ67" s="16"/>
      <c r="TJR67" s="16"/>
      <c r="TJS67" s="16"/>
      <c r="TJT67" s="16"/>
      <c r="TJU67" s="16"/>
      <c r="TJV67" s="16"/>
      <c r="TJW67" s="16"/>
      <c r="TJX67" s="16"/>
      <c r="TJY67" s="16"/>
      <c r="TJZ67" s="16"/>
      <c r="TKA67" s="16"/>
      <c r="TKB67" s="16"/>
      <c r="TKC67" s="16"/>
      <c r="TKD67" s="16"/>
      <c r="TKE67" s="16"/>
      <c r="TKF67" s="16"/>
      <c r="TKG67" s="16"/>
      <c r="TKH67" s="16"/>
      <c r="TKI67" s="16"/>
      <c r="TKJ67" s="16"/>
      <c r="TKK67" s="16"/>
      <c r="TKL67" s="16"/>
      <c r="TKM67" s="16"/>
      <c r="TKN67" s="16"/>
      <c r="TKO67" s="16"/>
      <c r="TKP67" s="16"/>
      <c r="TKQ67" s="16"/>
      <c r="TKR67" s="16"/>
      <c r="TKS67" s="16"/>
      <c r="TKT67" s="16"/>
      <c r="TKU67" s="16"/>
      <c r="TKV67" s="16"/>
      <c r="TKW67" s="16"/>
      <c r="TKX67" s="16"/>
      <c r="TKY67" s="16"/>
      <c r="TKZ67" s="16"/>
      <c r="TLA67" s="16"/>
      <c r="TLB67" s="16"/>
      <c r="TLC67" s="16"/>
      <c r="TLD67" s="16"/>
      <c r="TLE67" s="16"/>
      <c r="TLF67" s="16"/>
      <c r="TLG67" s="16"/>
      <c r="TLH67" s="16"/>
      <c r="TLI67" s="16"/>
      <c r="TLJ67" s="16"/>
      <c r="TLK67" s="16"/>
      <c r="TLL67" s="16"/>
      <c r="TLM67" s="16"/>
      <c r="TLN67" s="16"/>
      <c r="TLO67" s="16"/>
      <c r="TLP67" s="16"/>
      <c r="TLQ67" s="16"/>
      <c r="TLR67" s="16"/>
      <c r="TLS67" s="16"/>
      <c r="TLT67" s="16"/>
      <c r="TLU67" s="16"/>
      <c r="TLV67" s="16"/>
      <c r="TLW67" s="16"/>
      <c r="TLX67" s="16"/>
      <c r="TLY67" s="16"/>
      <c r="TLZ67" s="16"/>
      <c r="TMA67" s="16"/>
      <c r="TMB67" s="16"/>
      <c r="TMC67" s="16"/>
      <c r="TMD67" s="16"/>
      <c r="TME67" s="16"/>
      <c r="TMF67" s="16"/>
      <c r="TMG67" s="16"/>
      <c r="TMH67" s="16"/>
      <c r="TMI67" s="16"/>
      <c r="TMJ67" s="16"/>
      <c r="TMK67" s="16"/>
      <c r="TML67" s="16"/>
      <c r="TMM67" s="16"/>
      <c r="TMN67" s="16"/>
      <c r="TMO67" s="16"/>
      <c r="TMP67" s="16"/>
      <c r="TMQ67" s="16"/>
      <c r="TMR67" s="16"/>
      <c r="TMS67" s="16"/>
      <c r="TMT67" s="16"/>
      <c r="TMU67" s="16"/>
      <c r="TMV67" s="16"/>
      <c r="TMW67" s="16"/>
      <c r="TMX67" s="16"/>
      <c r="TMY67" s="16"/>
      <c r="TMZ67" s="16"/>
      <c r="TNA67" s="16"/>
      <c r="TNB67" s="16"/>
      <c r="TNC67" s="16"/>
      <c r="TND67" s="16"/>
      <c r="TNE67" s="16"/>
      <c r="TNF67" s="16"/>
      <c r="TNG67" s="16"/>
      <c r="TNH67" s="16"/>
      <c r="TNI67" s="16"/>
      <c r="TNJ67" s="16"/>
      <c r="TNK67" s="16"/>
      <c r="TNL67" s="16"/>
      <c r="TNM67" s="16"/>
      <c r="TNN67" s="16"/>
      <c r="TNO67" s="16"/>
      <c r="TNP67" s="16"/>
      <c r="TNQ67" s="16"/>
      <c r="TNR67" s="16"/>
      <c r="TNS67" s="16"/>
      <c r="TNT67" s="16"/>
      <c r="TNU67" s="16"/>
      <c r="TNV67" s="16"/>
      <c r="TNW67" s="16"/>
      <c r="TNX67" s="16"/>
      <c r="TNY67" s="16"/>
      <c r="TNZ67" s="16"/>
      <c r="TOA67" s="16"/>
      <c r="TOB67" s="16"/>
      <c r="TOC67" s="16"/>
      <c r="TOD67" s="16"/>
      <c r="TOE67" s="16"/>
      <c r="TOF67" s="16"/>
      <c r="TOG67" s="16"/>
      <c r="TOH67" s="16"/>
      <c r="TOI67" s="16"/>
      <c r="TOJ67" s="16"/>
      <c r="TOK67" s="16"/>
      <c r="TOL67" s="16"/>
      <c r="TOM67" s="16"/>
      <c r="TON67" s="16"/>
      <c r="TOO67" s="16"/>
      <c r="TOP67" s="16"/>
      <c r="TOQ67" s="16"/>
      <c r="TOR67" s="16"/>
      <c r="TOS67" s="16"/>
      <c r="TOT67" s="16"/>
      <c r="TOU67" s="16"/>
      <c r="TOV67" s="16"/>
      <c r="TOW67" s="16"/>
      <c r="TOX67" s="16"/>
      <c r="TOY67" s="16"/>
      <c r="TOZ67" s="16"/>
      <c r="TPA67" s="16"/>
      <c r="TPB67" s="16"/>
      <c r="TPC67" s="16"/>
      <c r="TPD67" s="16"/>
      <c r="TPE67" s="16"/>
      <c r="TPF67" s="16"/>
      <c r="TPG67" s="16"/>
      <c r="TPH67" s="16"/>
      <c r="TPI67" s="16"/>
      <c r="TPJ67" s="16"/>
      <c r="TPK67" s="16"/>
      <c r="TPL67" s="16"/>
      <c r="TPM67" s="16"/>
      <c r="TPN67" s="16"/>
      <c r="TPO67" s="16"/>
      <c r="TPP67" s="16"/>
      <c r="TPQ67" s="16"/>
      <c r="TPR67" s="16"/>
      <c r="TPS67" s="16"/>
      <c r="TPT67" s="16"/>
      <c r="TPU67" s="16"/>
      <c r="TPV67" s="16"/>
      <c r="TPW67" s="16"/>
      <c r="TPX67" s="16"/>
      <c r="TPY67" s="16"/>
      <c r="TPZ67" s="16"/>
      <c r="TQA67" s="16"/>
      <c r="TQB67" s="16"/>
      <c r="TQC67" s="16"/>
      <c r="TQD67" s="16"/>
      <c r="TQE67" s="16"/>
      <c r="TQF67" s="16"/>
      <c r="TQG67" s="16"/>
      <c r="TQH67" s="16"/>
      <c r="TQI67" s="16"/>
      <c r="TQJ67" s="16"/>
      <c r="TQK67" s="16"/>
      <c r="TQL67" s="16"/>
      <c r="TQM67" s="16"/>
      <c r="TQN67" s="16"/>
      <c r="TQO67" s="16"/>
      <c r="TQP67" s="16"/>
      <c r="TQQ67" s="16"/>
      <c r="TQR67" s="16"/>
      <c r="TQS67" s="16"/>
      <c r="TQT67" s="16"/>
      <c r="TQU67" s="16"/>
      <c r="TQV67" s="16"/>
      <c r="TQW67" s="16"/>
      <c r="TQX67" s="16"/>
      <c r="TQY67" s="16"/>
      <c r="TQZ67" s="16"/>
      <c r="TRA67" s="16"/>
      <c r="TRB67" s="16"/>
      <c r="TRC67" s="16"/>
      <c r="TRD67" s="16"/>
      <c r="TRE67" s="16"/>
      <c r="TRF67" s="16"/>
      <c r="TRG67" s="16"/>
      <c r="TRH67" s="16"/>
      <c r="TRI67" s="16"/>
      <c r="TRJ67" s="16"/>
      <c r="TRK67" s="16"/>
      <c r="TRL67" s="16"/>
      <c r="TRM67" s="16"/>
      <c r="TRN67" s="16"/>
      <c r="TRO67" s="16"/>
      <c r="TRP67" s="16"/>
      <c r="TRQ67" s="16"/>
      <c r="TRR67" s="16"/>
      <c r="TRS67" s="16"/>
      <c r="TRT67" s="16"/>
      <c r="TRU67" s="16"/>
      <c r="TRV67" s="16"/>
      <c r="TRW67" s="16"/>
      <c r="TRX67" s="16"/>
      <c r="TRY67" s="16"/>
      <c r="TRZ67" s="16"/>
      <c r="TSA67" s="16"/>
      <c r="TSB67" s="16"/>
      <c r="TSC67" s="16"/>
      <c r="TSD67" s="16"/>
      <c r="TSE67" s="16"/>
      <c r="TSF67" s="16"/>
      <c r="TSG67" s="16"/>
      <c r="TSH67" s="16"/>
      <c r="TSI67" s="16"/>
      <c r="TSJ67" s="16"/>
      <c r="TSK67" s="16"/>
      <c r="TSL67" s="16"/>
      <c r="TSM67" s="16"/>
      <c r="TSN67" s="16"/>
      <c r="TSO67" s="16"/>
      <c r="TSP67" s="16"/>
      <c r="TSQ67" s="16"/>
      <c r="TSR67" s="16"/>
      <c r="TSS67" s="16"/>
      <c r="TST67" s="16"/>
      <c r="TSU67" s="16"/>
      <c r="TSV67" s="16"/>
      <c r="TSW67" s="16"/>
      <c r="TSX67" s="16"/>
      <c r="TSY67" s="16"/>
      <c r="TSZ67" s="16"/>
      <c r="TTA67" s="16"/>
      <c r="TTB67" s="16"/>
      <c r="TTC67" s="16"/>
      <c r="TTD67" s="16"/>
      <c r="TTE67" s="16"/>
      <c r="TTF67" s="16"/>
      <c r="TTG67" s="16"/>
      <c r="TTH67" s="16"/>
      <c r="TTI67" s="16"/>
      <c r="TTJ67" s="16"/>
      <c r="TTK67" s="16"/>
      <c r="TTL67" s="16"/>
      <c r="TTM67" s="16"/>
      <c r="TTN67" s="16"/>
      <c r="TTO67" s="16"/>
      <c r="TTP67" s="16"/>
      <c r="TTQ67" s="16"/>
      <c r="TTR67" s="16"/>
      <c r="TTS67" s="16"/>
      <c r="TTT67" s="16"/>
      <c r="TTU67" s="16"/>
      <c r="TTV67" s="16"/>
      <c r="TTW67" s="16"/>
      <c r="TTX67" s="16"/>
      <c r="TTY67" s="16"/>
      <c r="TTZ67" s="16"/>
      <c r="TUA67" s="16"/>
      <c r="TUB67" s="16"/>
      <c r="TUC67" s="16"/>
      <c r="TUD67" s="16"/>
      <c r="TUE67" s="16"/>
      <c r="TUF67" s="16"/>
      <c r="TUG67" s="16"/>
      <c r="TUH67" s="16"/>
      <c r="TUI67" s="16"/>
      <c r="TUJ67" s="16"/>
      <c r="TUK67" s="16"/>
      <c r="TUL67" s="16"/>
      <c r="TUM67" s="16"/>
      <c r="TUN67" s="16"/>
      <c r="TUO67" s="16"/>
      <c r="TUP67" s="16"/>
      <c r="TUQ67" s="16"/>
      <c r="TUR67" s="16"/>
      <c r="TUS67" s="16"/>
      <c r="TUT67" s="16"/>
      <c r="TUU67" s="16"/>
      <c r="TUV67" s="16"/>
      <c r="TUW67" s="16"/>
      <c r="TUX67" s="16"/>
      <c r="TUY67" s="16"/>
      <c r="TUZ67" s="16"/>
      <c r="TVA67" s="16"/>
      <c r="TVB67" s="16"/>
      <c r="TVC67" s="16"/>
      <c r="TVD67" s="16"/>
      <c r="TVE67" s="16"/>
      <c r="TVF67" s="16"/>
      <c r="TVG67" s="16"/>
      <c r="TVH67" s="16"/>
      <c r="TVI67" s="16"/>
      <c r="TVJ67" s="16"/>
      <c r="TVK67" s="16"/>
      <c r="TVL67" s="16"/>
      <c r="TVM67" s="16"/>
      <c r="TVN67" s="16"/>
      <c r="TVO67" s="16"/>
      <c r="TVP67" s="16"/>
      <c r="TVQ67" s="16"/>
      <c r="TVR67" s="16"/>
      <c r="TVS67" s="16"/>
      <c r="TVT67" s="16"/>
      <c r="TVU67" s="16"/>
      <c r="TVV67" s="16"/>
      <c r="TVW67" s="16"/>
      <c r="TVX67" s="16"/>
      <c r="TVY67" s="16"/>
      <c r="TVZ67" s="16"/>
      <c r="TWA67" s="16"/>
      <c r="TWB67" s="16"/>
      <c r="TWC67" s="16"/>
      <c r="TWD67" s="16"/>
      <c r="TWE67" s="16"/>
      <c r="TWF67" s="16"/>
      <c r="TWG67" s="16"/>
      <c r="TWH67" s="16"/>
      <c r="TWI67" s="16"/>
      <c r="TWJ67" s="16"/>
      <c r="TWK67" s="16"/>
      <c r="TWL67" s="16"/>
      <c r="TWM67" s="16"/>
      <c r="TWN67" s="16"/>
      <c r="TWO67" s="16"/>
      <c r="TWP67" s="16"/>
      <c r="TWQ67" s="16"/>
      <c r="TWR67" s="16"/>
      <c r="TWS67" s="16"/>
      <c r="TWT67" s="16"/>
      <c r="TWU67" s="16"/>
      <c r="TWV67" s="16"/>
      <c r="TWW67" s="16"/>
      <c r="TWX67" s="16"/>
      <c r="TWY67" s="16"/>
      <c r="TWZ67" s="16"/>
      <c r="TXA67" s="16"/>
      <c r="TXB67" s="16"/>
      <c r="TXC67" s="16"/>
      <c r="TXD67" s="16"/>
      <c r="TXE67" s="16"/>
      <c r="TXF67" s="16"/>
      <c r="TXG67" s="16"/>
      <c r="TXH67" s="16"/>
      <c r="TXI67" s="16"/>
      <c r="TXJ67" s="16"/>
      <c r="TXK67" s="16"/>
      <c r="TXL67" s="16"/>
      <c r="TXM67" s="16"/>
      <c r="TXN67" s="16"/>
      <c r="TXO67" s="16"/>
      <c r="TXP67" s="16"/>
      <c r="TXQ67" s="16"/>
      <c r="TXR67" s="16"/>
      <c r="TXS67" s="16"/>
      <c r="TXT67" s="16"/>
      <c r="TXU67" s="16"/>
      <c r="TXV67" s="16"/>
      <c r="TXW67" s="16"/>
      <c r="TXX67" s="16"/>
      <c r="TXY67" s="16"/>
      <c r="TXZ67" s="16"/>
      <c r="TYA67" s="16"/>
      <c r="TYB67" s="16"/>
      <c r="TYC67" s="16"/>
      <c r="TYD67" s="16"/>
      <c r="TYE67" s="16"/>
      <c r="TYF67" s="16"/>
      <c r="TYG67" s="16"/>
      <c r="TYH67" s="16"/>
      <c r="TYI67" s="16"/>
      <c r="TYJ67" s="16"/>
      <c r="TYK67" s="16"/>
      <c r="TYL67" s="16"/>
      <c r="TYM67" s="16"/>
      <c r="TYN67" s="16"/>
      <c r="TYO67" s="16"/>
      <c r="TYP67" s="16"/>
      <c r="TYQ67" s="16"/>
      <c r="TYR67" s="16"/>
      <c r="TYS67" s="16"/>
      <c r="TYT67" s="16"/>
      <c r="TYU67" s="16"/>
      <c r="TYV67" s="16"/>
      <c r="TYW67" s="16"/>
      <c r="TYX67" s="16"/>
      <c r="TYY67" s="16"/>
      <c r="TYZ67" s="16"/>
      <c r="TZA67" s="16"/>
      <c r="TZB67" s="16"/>
      <c r="TZC67" s="16"/>
      <c r="TZD67" s="16"/>
      <c r="TZE67" s="16"/>
      <c r="TZF67" s="16"/>
      <c r="TZG67" s="16"/>
      <c r="TZH67" s="16"/>
      <c r="TZI67" s="16"/>
      <c r="TZJ67" s="16"/>
      <c r="TZK67" s="16"/>
      <c r="TZL67" s="16"/>
      <c r="TZM67" s="16"/>
      <c r="TZN67" s="16"/>
      <c r="TZO67" s="16"/>
      <c r="TZP67" s="16"/>
      <c r="TZQ67" s="16"/>
      <c r="TZR67" s="16"/>
      <c r="TZS67" s="16"/>
      <c r="TZT67" s="16"/>
      <c r="TZU67" s="16"/>
      <c r="TZV67" s="16"/>
      <c r="TZW67" s="16"/>
      <c r="TZX67" s="16"/>
      <c r="TZY67" s="16"/>
      <c r="TZZ67" s="16"/>
      <c r="UAA67" s="16"/>
      <c r="UAB67" s="16"/>
      <c r="UAC67" s="16"/>
      <c r="UAD67" s="16"/>
      <c r="UAE67" s="16"/>
      <c r="UAF67" s="16"/>
      <c r="UAG67" s="16"/>
      <c r="UAH67" s="16"/>
      <c r="UAI67" s="16"/>
      <c r="UAJ67" s="16"/>
      <c r="UAK67" s="16"/>
      <c r="UAL67" s="16"/>
      <c r="UAM67" s="16"/>
      <c r="UAN67" s="16"/>
      <c r="UAO67" s="16"/>
      <c r="UAP67" s="16"/>
      <c r="UAQ67" s="16"/>
      <c r="UAR67" s="16"/>
      <c r="UAS67" s="16"/>
      <c r="UAT67" s="16"/>
      <c r="UAU67" s="16"/>
      <c r="UAV67" s="16"/>
      <c r="UAW67" s="16"/>
      <c r="UAX67" s="16"/>
      <c r="UAY67" s="16"/>
      <c r="UAZ67" s="16"/>
      <c r="UBA67" s="16"/>
      <c r="UBB67" s="16"/>
      <c r="UBC67" s="16"/>
      <c r="UBD67" s="16"/>
      <c r="UBE67" s="16"/>
      <c r="UBF67" s="16"/>
      <c r="UBG67" s="16"/>
      <c r="UBH67" s="16"/>
      <c r="UBI67" s="16"/>
      <c r="UBJ67" s="16"/>
      <c r="UBK67" s="16"/>
      <c r="UBL67" s="16"/>
      <c r="UBM67" s="16"/>
      <c r="UBN67" s="16"/>
      <c r="UBO67" s="16"/>
      <c r="UBP67" s="16"/>
      <c r="UBQ67" s="16"/>
      <c r="UBR67" s="16"/>
      <c r="UBS67" s="16"/>
      <c r="UBT67" s="16"/>
      <c r="UBU67" s="16"/>
      <c r="UBV67" s="16"/>
      <c r="UBW67" s="16"/>
      <c r="UBX67" s="16"/>
      <c r="UBY67" s="16"/>
      <c r="UBZ67" s="16"/>
      <c r="UCA67" s="16"/>
      <c r="UCB67" s="16"/>
      <c r="UCC67" s="16"/>
      <c r="UCD67" s="16"/>
      <c r="UCE67" s="16"/>
      <c r="UCF67" s="16"/>
      <c r="UCG67" s="16"/>
      <c r="UCH67" s="16"/>
      <c r="UCI67" s="16"/>
      <c r="UCJ67" s="16"/>
      <c r="UCK67" s="16"/>
      <c r="UCL67" s="16"/>
      <c r="UCM67" s="16"/>
      <c r="UCN67" s="16"/>
      <c r="UCO67" s="16"/>
      <c r="UCP67" s="16"/>
      <c r="UCQ67" s="16"/>
      <c r="UCR67" s="16"/>
      <c r="UCS67" s="16"/>
      <c r="UCT67" s="16"/>
      <c r="UCU67" s="16"/>
      <c r="UCV67" s="16"/>
      <c r="UCW67" s="16"/>
      <c r="UCX67" s="16"/>
      <c r="UCY67" s="16"/>
      <c r="UCZ67" s="16"/>
      <c r="UDA67" s="16"/>
      <c r="UDB67" s="16"/>
      <c r="UDC67" s="16"/>
      <c r="UDD67" s="16"/>
      <c r="UDE67" s="16"/>
      <c r="UDF67" s="16"/>
      <c r="UDG67" s="16"/>
      <c r="UDH67" s="16"/>
      <c r="UDI67" s="16"/>
      <c r="UDJ67" s="16"/>
      <c r="UDK67" s="16"/>
      <c r="UDL67" s="16"/>
      <c r="UDM67" s="16"/>
      <c r="UDN67" s="16"/>
      <c r="UDO67" s="16"/>
      <c r="UDP67" s="16"/>
      <c r="UDQ67" s="16"/>
      <c r="UDR67" s="16"/>
      <c r="UDS67" s="16"/>
      <c r="UDT67" s="16"/>
      <c r="UDU67" s="16"/>
      <c r="UDV67" s="16"/>
      <c r="UDW67" s="16"/>
      <c r="UDX67" s="16"/>
      <c r="UDY67" s="16"/>
      <c r="UDZ67" s="16"/>
      <c r="UEA67" s="16"/>
      <c r="UEB67" s="16"/>
      <c r="UEC67" s="16"/>
      <c r="UED67" s="16"/>
      <c r="UEE67" s="16"/>
      <c r="UEF67" s="16"/>
      <c r="UEG67" s="16"/>
      <c r="UEH67" s="16"/>
      <c r="UEI67" s="16"/>
      <c r="UEJ67" s="16"/>
      <c r="UEK67" s="16"/>
      <c r="UEL67" s="16"/>
      <c r="UEM67" s="16"/>
      <c r="UEN67" s="16"/>
      <c r="UEO67" s="16"/>
      <c r="UEP67" s="16"/>
      <c r="UEQ67" s="16"/>
      <c r="UER67" s="16"/>
      <c r="UES67" s="16"/>
      <c r="UET67" s="16"/>
      <c r="UEU67" s="16"/>
      <c r="UEV67" s="16"/>
      <c r="UEW67" s="16"/>
      <c r="UEX67" s="16"/>
      <c r="UEY67" s="16"/>
      <c r="UEZ67" s="16"/>
      <c r="UFA67" s="16"/>
      <c r="UFB67" s="16"/>
      <c r="UFC67" s="16"/>
      <c r="UFD67" s="16"/>
      <c r="UFE67" s="16"/>
      <c r="UFF67" s="16"/>
      <c r="UFG67" s="16"/>
      <c r="UFH67" s="16"/>
      <c r="UFI67" s="16"/>
      <c r="UFJ67" s="16"/>
      <c r="UFK67" s="16"/>
      <c r="UFL67" s="16"/>
      <c r="UFM67" s="16"/>
      <c r="UFN67" s="16"/>
      <c r="UFO67" s="16"/>
      <c r="UFP67" s="16"/>
      <c r="UFQ67" s="16"/>
      <c r="UFR67" s="16"/>
      <c r="UFS67" s="16"/>
      <c r="UFT67" s="16"/>
      <c r="UFU67" s="16"/>
      <c r="UFV67" s="16"/>
      <c r="UFW67" s="16"/>
      <c r="UFX67" s="16"/>
      <c r="UFY67" s="16"/>
      <c r="UFZ67" s="16"/>
      <c r="UGA67" s="16"/>
      <c r="UGB67" s="16"/>
      <c r="UGC67" s="16"/>
      <c r="UGD67" s="16"/>
      <c r="UGE67" s="16"/>
      <c r="UGF67" s="16"/>
      <c r="UGG67" s="16"/>
      <c r="UGH67" s="16"/>
      <c r="UGI67" s="16"/>
      <c r="UGJ67" s="16"/>
      <c r="UGK67" s="16"/>
      <c r="UGL67" s="16"/>
      <c r="UGM67" s="16"/>
      <c r="UGN67" s="16"/>
      <c r="UGO67" s="16"/>
      <c r="UGP67" s="16"/>
      <c r="UGQ67" s="16"/>
      <c r="UGR67" s="16"/>
      <c r="UGS67" s="16"/>
      <c r="UGT67" s="16"/>
      <c r="UGU67" s="16"/>
      <c r="UGV67" s="16"/>
      <c r="UGW67" s="16"/>
      <c r="UGX67" s="16"/>
      <c r="UGY67" s="16"/>
      <c r="UGZ67" s="16"/>
      <c r="UHA67" s="16"/>
      <c r="UHB67" s="16"/>
      <c r="UHC67" s="16"/>
      <c r="UHD67" s="16"/>
      <c r="UHE67" s="16"/>
      <c r="UHF67" s="16"/>
      <c r="UHG67" s="16"/>
      <c r="UHH67" s="16"/>
      <c r="UHI67" s="16"/>
      <c r="UHJ67" s="16"/>
      <c r="UHK67" s="16"/>
      <c r="UHL67" s="16"/>
      <c r="UHM67" s="16"/>
      <c r="UHN67" s="16"/>
      <c r="UHO67" s="16"/>
      <c r="UHP67" s="16"/>
      <c r="UHQ67" s="16"/>
      <c r="UHR67" s="16"/>
      <c r="UHS67" s="16"/>
      <c r="UHT67" s="16"/>
      <c r="UHU67" s="16"/>
      <c r="UHV67" s="16"/>
      <c r="UHW67" s="16"/>
      <c r="UHX67" s="16"/>
      <c r="UHY67" s="16"/>
      <c r="UHZ67" s="16"/>
      <c r="UIA67" s="16"/>
      <c r="UIB67" s="16"/>
      <c r="UIC67" s="16"/>
      <c r="UID67" s="16"/>
      <c r="UIE67" s="16"/>
      <c r="UIF67" s="16"/>
      <c r="UIG67" s="16"/>
      <c r="UIH67" s="16"/>
      <c r="UII67" s="16"/>
      <c r="UIJ67" s="16"/>
      <c r="UIK67" s="16"/>
      <c r="UIL67" s="16"/>
      <c r="UIM67" s="16"/>
      <c r="UIN67" s="16"/>
      <c r="UIO67" s="16"/>
      <c r="UIP67" s="16"/>
      <c r="UIQ67" s="16"/>
      <c r="UIR67" s="16"/>
      <c r="UIS67" s="16"/>
      <c r="UIT67" s="16"/>
      <c r="UIU67" s="16"/>
      <c r="UIV67" s="16"/>
      <c r="UIW67" s="16"/>
      <c r="UIX67" s="16"/>
      <c r="UIY67" s="16"/>
      <c r="UIZ67" s="16"/>
      <c r="UJA67" s="16"/>
      <c r="UJB67" s="16"/>
      <c r="UJC67" s="16"/>
      <c r="UJD67" s="16"/>
      <c r="UJE67" s="16"/>
      <c r="UJF67" s="16"/>
      <c r="UJG67" s="16"/>
      <c r="UJH67" s="16"/>
      <c r="UJI67" s="16"/>
      <c r="UJJ67" s="16"/>
      <c r="UJK67" s="16"/>
      <c r="UJL67" s="16"/>
      <c r="UJM67" s="16"/>
      <c r="UJN67" s="16"/>
      <c r="UJO67" s="16"/>
      <c r="UJP67" s="16"/>
      <c r="UJQ67" s="16"/>
      <c r="UJR67" s="16"/>
      <c r="UJS67" s="16"/>
      <c r="UJT67" s="16"/>
      <c r="UJU67" s="16"/>
      <c r="UJV67" s="16"/>
      <c r="UJW67" s="16"/>
      <c r="UJX67" s="16"/>
      <c r="UJY67" s="16"/>
      <c r="UJZ67" s="16"/>
      <c r="UKA67" s="16"/>
      <c r="UKB67" s="16"/>
      <c r="UKC67" s="16"/>
      <c r="UKD67" s="16"/>
      <c r="UKE67" s="16"/>
      <c r="UKF67" s="16"/>
      <c r="UKG67" s="16"/>
      <c r="UKH67" s="16"/>
      <c r="UKI67" s="16"/>
      <c r="UKJ67" s="16"/>
      <c r="UKK67" s="16"/>
      <c r="UKL67" s="16"/>
      <c r="UKM67" s="16"/>
      <c r="UKN67" s="16"/>
      <c r="UKO67" s="16"/>
      <c r="UKP67" s="16"/>
      <c r="UKQ67" s="16"/>
      <c r="UKR67" s="16"/>
      <c r="UKS67" s="16"/>
      <c r="UKT67" s="16"/>
      <c r="UKU67" s="16"/>
      <c r="UKV67" s="16"/>
      <c r="UKW67" s="16"/>
      <c r="UKX67" s="16"/>
      <c r="UKY67" s="16"/>
      <c r="UKZ67" s="16"/>
      <c r="ULA67" s="16"/>
      <c r="ULB67" s="16"/>
      <c r="ULC67" s="16"/>
      <c r="ULD67" s="16"/>
      <c r="ULE67" s="16"/>
      <c r="ULF67" s="16"/>
      <c r="ULG67" s="16"/>
      <c r="ULH67" s="16"/>
      <c r="ULI67" s="16"/>
      <c r="ULJ67" s="16"/>
      <c r="ULK67" s="16"/>
      <c r="ULL67" s="16"/>
      <c r="ULM67" s="16"/>
      <c r="ULN67" s="16"/>
      <c r="ULO67" s="16"/>
      <c r="ULP67" s="16"/>
      <c r="ULQ67" s="16"/>
      <c r="ULR67" s="16"/>
      <c r="ULS67" s="16"/>
      <c r="ULT67" s="16"/>
      <c r="ULU67" s="16"/>
      <c r="ULV67" s="16"/>
      <c r="ULW67" s="16"/>
      <c r="ULX67" s="16"/>
      <c r="ULY67" s="16"/>
      <c r="ULZ67" s="16"/>
      <c r="UMA67" s="16"/>
      <c r="UMB67" s="16"/>
      <c r="UMC67" s="16"/>
      <c r="UMD67" s="16"/>
      <c r="UME67" s="16"/>
      <c r="UMF67" s="16"/>
      <c r="UMG67" s="16"/>
      <c r="UMH67" s="16"/>
      <c r="UMI67" s="16"/>
      <c r="UMJ67" s="16"/>
      <c r="UMK67" s="16"/>
      <c r="UML67" s="16"/>
      <c r="UMM67" s="16"/>
      <c r="UMN67" s="16"/>
      <c r="UMO67" s="16"/>
      <c r="UMP67" s="16"/>
      <c r="UMQ67" s="16"/>
      <c r="UMR67" s="16"/>
      <c r="UMS67" s="16"/>
      <c r="UMT67" s="16"/>
      <c r="UMU67" s="16"/>
      <c r="UMV67" s="16"/>
      <c r="UMW67" s="16"/>
      <c r="UMX67" s="16"/>
      <c r="UMY67" s="16"/>
      <c r="UMZ67" s="16"/>
      <c r="UNA67" s="16"/>
      <c r="UNB67" s="16"/>
      <c r="UNC67" s="16"/>
      <c r="UND67" s="16"/>
      <c r="UNE67" s="16"/>
      <c r="UNF67" s="16"/>
      <c r="UNG67" s="16"/>
      <c r="UNH67" s="16"/>
      <c r="UNI67" s="16"/>
      <c r="UNJ67" s="16"/>
      <c r="UNK67" s="16"/>
      <c r="UNL67" s="16"/>
      <c r="UNM67" s="16"/>
      <c r="UNN67" s="16"/>
      <c r="UNO67" s="16"/>
      <c r="UNP67" s="16"/>
      <c r="UNQ67" s="16"/>
      <c r="UNR67" s="16"/>
      <c r="UNS67" s="16"/>
      <c r="UNT67" s="16"/>
      <c r="UNU67" s="16"/>
      <c r="UNV67" s="16"/>
      <c r="UNW67" s="16"/>
      <c r="UNX67" s="16"/>
      <c r="UNY67" s="16"/>
      <c r="UNZ67" s="16"/>
      <c r="UOA67" s="16"/>
      <c r="UOB67" s="16"/>
      <c r="UOC67" s="16"/>
      <c r="UOD67" s="16"/>
      <c r="UOE67" s="16"/>
      <c r="UOF67" s="16"/>
      <c r="UOG67" s="16"/>
      <c r="UOH67" s="16"/>
      <c r="UOI67" s="16"/>
      <c r="UOJ67" s="16"/>
      <c r="UOK67" s="16"/>
      <c r="UOL67" s="16"/>
      <c r="UOM67" s="16"/>
      <c r="UON67" s="16"/>
      <c r="UOO67" s="16"/>
      <c r="UOP67" s="16"/>
      <c r="UOQ67" s="16"/>
      <c r="UOR67" s="16"/>
      <c r="UOS67" s="16"/>
      <c r="UOT67" s="16"/>
      <c r="UOU67" s="16"/>
      <c r="UOV67" s="16"/>
      <c r="UOW67" s="16"/>
      <c r="UOX67" s="16"/>
      <c r="UOY67" s="16"/>
      <c r="UOZ67" s="16"/>
      <c r="UPA67" s="16"/>
      <c r="UPB67" s="16"/>
      <c r="UPC67" s="16"/>
      <c r="UPD67" s="16"/>
      <c r="UPE67" s="16"/>
      <c r="UPF67" s="16"/>
      <c r="UPG67" s="16"/>
      <c r="UPH67" s="16"/>
      <c r="UPI67" s="16"/>
      <c r="UPJ67" s="16"/>
      <c r="UPK67" s="16"/>
      <c r="UPL67" s="16"/>
      <c r="UPM67" s="16"/>
      <c r="UPN67" s="16"/>
      <c r="UPO67" s="16"/>
      <c r="UPP67" s="16"/>
      <c r="UPQ67" s="16"/>
      <c r="UPR67" s="16"/>
      <c r="UPS67" s="16"/>
      <c r="UPT67" s="16"/>
      <c r="UPU67" s="16"/>
      <c r="UPV67" s="16"/>
      <c r="UPW67" s="16"/>
      <c r="UPX67" s="16"/>
      <c r="UPY67" s="16"/>
      <c r="UPZ67" s="16"/>
      <c r="UQA67" s="16"/>
      <c r="UQB67" s="16"/>
      <c r="UQC67" s="16"/>
      <c r="UQD67" s="16"/>
      <c r="UQE67" s="16"/>
      <c r="UQF67" s="16"/>
      <c r="UQG67" s="16"/>
      <c r="UQH67" s="16"/>
      <c r="UQI67" s="16"/>
      <c r="UQJ67" s="16"/>
      <c r="UQK67" s="16"/>
      <c r="UQL67" s="16"/>
      <c r="UQM67" s="16"/>
      <c r="UQN67" s="16"/>
      <c r="UQO67" s="16"/>
      <c r="UQP67" s="16"/>
      <c r="UQQ67" s="16"/>
      <c r="UQR67" s="16"/>
      <c r="UQS67" s="16"/>
      <c r="UQT67" s="16"/>
      <c r="UQU67" s="16"/>
      <c r="UQV67" s="16"/>
      <c r="UQW67" s="16"/>
      <c r="UQX67" s="16"/>
      <c r="UQY67" s="16"/>
      <c r="UQZ67" s="16"/>
      <c r="URA67" s="16"/>
      <c r="URB67" s="16"/>
      <c r="URC67" s="16"/>
      <c r="URD67" s="16"/>
      <c r="URE67" s="16"/>
      <c r="URF67" s="16"/>
      <c r="URG67" s="16"/>
      <c r="URH67" s="16"/>
      <c r="URI67" s="16"/>
      <c r="URJ67" s="16"/>
      <c r="URK67" s="16"/>
      <c r="URL67" s="16"/>
      <c r="URM67" s="16"/>
      <c r="URN67" s="16"/>
      <c r="URO67" s="16"/>
      <c r="URP67" s="16"/>
      <c r="URQ67" s="16"/>
      <c r="URR67" s="16"/>
      <c r="URS67" s="16"/>
      <c r="URT67" s="16"/>
      <c r="URU67" s="16"/>
      <c r="URV67" s="16"/>
      <c r="URW67" s="16"/>
      <c r="URX67" s="16"/>
      <c r="URY67" s="16"/>
      <c r="URZ67" s="16"/>
      <c r="USA67" s="16"/>
      <c r="USB67" s="16"/>
      <c r="USC67" s="16"/>
      <c r="USD67" s="16"/>
      <c r="USE67" s="16"/>
      <c r="USF67" s="16"/>
      <c r="USG67" s="16"/>
      <c r="USH67" s="16"/>
      <c r="USI67" s="16"/>
      <c r="USJ67" s="16"/>
      <c r="USK67" s="16"/>
      <c r="USL67" s="16"/>
      <c r="USM67" s="16"/>
      <c r="USN67" s="16"/>
      <c r="USO67" s="16"/>
      <c r="USP67" s="16"/>
      <c r="USQ67" s="16"/>
      <c r="USR67" s="16"/>
      <c r="USS67" s="16"/>
      <c r="UST67" s="16"/>
      <c r="USU67" s="16"/>
      <c r="USV67" s="16"/>
      <c r="USW67" s="16"/>
      <c r="USX67" s="16"/>
      <c r="USY67" s="16"/>
      <c r="USZ67" s="16"/>
      <c r="UTA67" s="16"/>
      <c r="UTB67" s="16"/>
      <c r="UTC67" s="16"/>
      <c r="UTD67" s="16"/>
      <c r="UTE67" s="16"/>
      <c r="UTF67" s="16"/>
      <c r="UTG67" s="16"/>
      <c r="UTH67" s="16"/>
      <c r="UTI67" s="16"/>
      <c r="UTJ67" s="16"/>
      <c r="UTK67" s="16"/>
      <c r="UTL67" s="16"/>
      <c r="UTM67" s="16"/>
      <c r="UTN67" s="16"/>
      <c r="UTO67" s="16"/>
      <c r="UTP67" s="16"/>
      <c r="UTQ67" s="16"/>
      <c r="UTR67" s="16"/>
      <c r="UTS67" s="16"/>
      <c r="UTT67" s="16"/>
      <c r="UTU67" s="16"/>
      <c r="UTV67" s="16"/>
      <c r="UTW67" s="16"/>
      <c r="UTX67" s="16"/>
      <c r="UTY67" s="16"/>
      <c r="UTZ67" s="16"/>
      <c r="UUA67" s="16"/>
      <c r="UUB67" s="16"/>
      <c r="UUC67" s="16"/>
      <c r="UUD67" s="16"/>
      <c r="UUE67" s="16"/>
      <c r="UUF67" s="16"/>
      <c r="UUG67" s="16"/>
      <c r="UUH67" s="16"/>
      <c r="UUI67" s="16"/>
      <c r="UUJ67" s="16"/>
      <c r="UUK67" s="16"/>
      <c r="UUL67" s="16"/>
      <c r="UUM67" s="16"/>
      <c r="UUN67" s="16"/>
      <c r="UUO67" s="16"/>
      <c r="UUP67" s="16"/>
      <c r="UUQ67" s="16"/>
      <c r="UUR67" s="16"/>
      <c r="UUS67" s="16"/>
      <c r="UUT67" s="16"/>
      <c r="UUU67" s="16"/>
      <c r="UUV67" s="16"/>
      <c r="UUW67" s="16"/>
      <c r="UUX67" s="16"/>
      <c r="UUY67" s="16"/>
      <c r="UUZ67" s="16"/>
      <c r="UVA67" s="16"/>
      <c r="UVB67" s="16"/>
      <c r="UVC67" s="16"/>
      <c r="UVD67" s="16"/>
      <c r="UVE67" s="16"/>
      <c r="UVF67" s="16"/>
      <c r="UVG67" s="16"/>
      <c r="UVH67" s="16"/>
      <c r="UVI67" s="16"/>
      <c r="UVJ67" s="16"/>
      <c r="UVK67" s="16"/>
      <c r="UVL67" s="16"/>
      <c r="UVM67" s="16"/>
      <c r="UVN67" s="16"/>
      <c r="UVO67" s="16"/>
      <c r="UVP67" s="16"/>
      <c r="UVQ67" s="16"/>
      <c r="UVR67" s="16"/>
      <c r="UVS67" s="16"/>
      <c r="UVT67" s="16"/>
      <c r="UVU67" s="16"/>
      <c r="UVV67" s="16"/>
      <c r="UVW67" s="16"/>
      <c r="UVX67" s="16"/>
      <c r="UVY67" s="16"/>
      <c r="UVZ67" s="16"/>
      <c r="UWA67" s="16"/>
      <c r="UWB67" s="16"/>
      <c r="UWC67" s="16"/>
      <c r="UWD67" s="16"/>
      <c r="UWE67" s="16"/>
      <c r="UWF67" s="16"/>
      <c r="UWG67" s="16"/>
      <c r="UWH67" s="16"/>
      <c r="UWI67" s="16"/>
      <c r="UWJ67" s="16"/>
      <c r="UWK67" s="16"/>
      <c r="UWL67" s="16"/>
      <c r="UWM67" s="16"/>
      <c r="UWN67" s="16"/>
      <c r="UWO67" s="16"/>
      <c r="UWP67" s="16"/>
      <c r="UWQ67" s="16"/>
      <c r="UWR67" s="16"/>
      <c r="UWS67" s="16"/>
      <c r="UWT67" s="16"/>
      <c r="UWU67" s="16"/>
      <c r="UWV67" s="16"/>
      <c r="UWW67" s="16"/>
      <c r="UWX67" s="16"/>
      <c r="UWY67" s="16"/>
      <c r="UWZ67" s="16"/>
      <c r="UXA67" s="16"/>
      <c r="UXB67" s="16"/>
      <c r="UXC67" s="16"/>
      <c r="UXD67" s="16"/>
      <c r="UXE67" s="16"/>
      <c r="UXF67" s="16"/>
      <c r="UXG67" s="16"/>
      <c r="UXH67" s="16"/>
      <c r="UXI67" s="16"/>
      <c r="UXJ67" s="16"/>
      <c r="UXK67" s="16"/>
      <c r="UXL67" s="16"/>
      <c r="UXM67" s="16"/>
      <c r="UXN67" s="16"/>
      <c r="UXO67" s="16"/>
      <c r="UXP67" s="16"/>
      <c r="UXQ67" s="16"/>
      <c r="UXR67" s="16"/>
      <c r="UXS67" s="16"/>
      <c r="UXT67" s="16"/>
      <c r="UXU67" s="16"/>
      <c r="UXV67" s="16"/>
      <c r="UXW67" s="16"/>
      <c r="UXX67" s="16"/>
      <c r="UXY67" s="16"/>
      <c r="UXZ67" s="16"/>
      <c r="UYA67" s="16"/>
      <c r="UYB67" s="16"/>
      <c r="UYC67" s="16"/>
      <c r="UYD67" s="16"/>
      <c r="UYE67" s="16"/>
      <c r="UYF67" s="16"/>
      <c r="UYG67" s="16"/>
      <c r="UYH67" s="16"/>
      <c r="UYI67" s="16"/>
      <c r="UYJ67" s="16"/>
      <c r="UYK67" s="16"/>
      <c r="UYL67" s="16"/>
      <c r="UYM67" s="16"/>
      <c r="UYN67" s="16"/>
      <c r="UYO67" s="16"/>
      <c r="UYP67" s="16"/>
      <c r="UYQ67" s="16"/>
      <c r="UYR67" s="16"/>
      <c r="UYS67" s="16"/>
      <c r="UYT67" s="16"/>
      <c r="UYU67" s="16"/>
      <c r="UYV67" s="16"/>
      <c r="UYW67" s="16"/>
      <c r="UYX67" s="16"/>
      <c r="UYY67" s="16"/>
      <c r="UYZ67" s="16"/>
      <c r="UZA67" s="16"/>
      <c r="UZB67" s="16"/>
      <c r="UZC67" s="16"/>
      <c r="UZD67" s="16"/>
      <c r="UZE67" s="16"/>
      <c r="UZF67" s="16"/>
      <c r="UZG67" s="16"/>
      <c r="UZH67" s="16"/>
      <c r="UZI67" s="16"/>
      <c r="UZJ67" s="16"/>
      <c r="UZK67" s="16"/>
      <c r="UZL67" s="16"/>
      <c r="UZM67" s="16"/>
      <c r="UZN67" s="16"/>
      <c r="UZO67" s="16"/>
      <c r="UZP67" s="16"/>
      <c r="UZQ67" s="16"/>
      <c r="UZR67" s="16"/>
      <c r="UZS67" s="16"/>
      <c r="UZT67" s="16"/>
      <c r="UZU67" s="16"/>
      <c r="UZV67" s="16"/>
      <c r="UZW67" s="16"/>
      <c r="UZX67" s="16"/>
      <c r="UZY67" s="16"/>
      <c r="UZZ67" s="16"/>
      <c r="VAA67" s="16"/>
      <c r="VAB67" s="16"/>
      <c r="VAC67" s="16"/>
      <c r="VAD67" s="16"/>
      <c r="VAE67" s="16"/>
      <c r="VAF67" s="16"/>
      <c r="VAG67" s="16"/>
      <c r="VAH67" s="16"/>
      <c r="VAI67" s="16"/>
      <c r="VAJ67" s="16"/>
      <c r="VAK67" s="16"/>
      <c r="VAL67" s="16"/>
      <c r="VAM67" s="16"/>
      <c r="VAN67" s="16"/>
      <c r="VAO67" s="16"/>
      <c r="VAP67" s="16"/>
      <c r="VAQ67" s="16"/>
      <c r="VAR67" s="16"/>
      <c r="VAS67" s="16"/>
      <c r="VAT67" s="16"/>
      <c r="VAU67" s="16"/>
      <c r="VAV67" s="16"/>
      <c r="VAW67" s="16"/>
      <c r="VAX67" s="16"/>
      <c r="VAY67" s="16"/>
      <c r="VAZ67" s="16"/>
      <c r="VBA67" s="16"/>
      <c r="VBB67" s="16"/>
      <c r="VBC67" s="16"/>
      <c r="VBD67" s="16"/>
      <c r="VBE67" s="16"/>
      <c r="VBF67" s="16"/>
      <c r="VBG67" s="16"/>
      <c r="VBH67" s="16"/>
      <c r="VBI67" s="16"/>
      <c r="VBJ67" s="16"/>
      <c r="VBK67" s="16"/>
      <c r="VBL67" s="16"/>
      <c r="VBM67" s="16"/>
      <c r="VBN67" s="16"/>
      <c r="VBO67" s="16"/>
      <c r="VBP67" s="16"/>
      <c r="VBQ67" s="16"/>
      <c r="VBR67" s="16"/>
      <c r="VBS67" s="16"/>
      <c r="VBT67" s="16"/>
      <c r="VBU67" s="16"/>
      <c r="VBV67" s="16"/>
      <c r="VBW67" s="16"/>
      <c r="VBX67" s="16"/>
      <c r="VBY67" s="16"/>
      <c r="VBZ67" s="16"/>
      <c r="VCA67" s="16"/>
      <c r="VCB67" s="16"/>
      <c r="VCC67" s="16"/>
      <c r="VCD67" s="16"/>
      <c r="VCE67" s="16"/>
      <c r="VCF67" s="16"/>
      <c r="VCG67" s="16"/>
      <c r="VCH67" s="16"/>
      <c r="VCI67" s="16"/>
      <c r="VCJ67" s="16"/>
      <c r="VCK67" s="16"/>
      <c r="VCL67" s="16"/>
      <c r="VCM67" s="16"/>
      <c r="VCN67" s="16"/>
      <c r="VCO67" s="16"/>
      <c r="VCP67" s="16"/>
      <c r="VCQ67" s="16"/>
      <c r="VCR67" s="16"/>
      <c r="VCS67" s="16"/>
      <c r="VCT67" s="16"/>
      <c r="VCU67" s="16"/>
      <c r="VCV67" s="16"/>
      <c r="VCW67" s="16"/>
      <c r="VCX67" s="16"/>
      <c r="VCY67" s="16"/>
      <c r="VCZ67" s="16"/>
      <c r="VDA67" s="16"/>
      <c r="VDB67" s="16"/>
      <c r="VDC67" s="16"/>
      <c r="VDD67" s="16"/>
      <c r="VDE67" s="16"/>
      <c r="VDF67" s="16"/>
      <c r="VDG67" s="16"/>
      <c r="VDH67" s="16"/>
      <c r="VDI67" s="16"/>
      <c r="VDJ67" s="16"/>
      <c r="VDK67" s="16"/>
      <c r="VDL67" s="16"/>
      <c r="VDM67" s="16"/>
      <c r="VDN67" s="16"/>
      <c r="VDO67" s="16"/>
      <c r="VDP67" s="16"/>
      <c r="VDQ67" s="16"/>
      <c r="VDR67" s="16"/>
      <c r="VDS67" s="16"/>
      <c r="VDT67" s="16"/>
      <c r="VDU67" s="16"/>
      <c r="VDV67" s="16"/>
      <c r="VDW67" s="16"/>
      <c r="VDX67" s="16"/>
      <c r="VDY67" s="16"/>
      <c r="VDZ67" s="16"/>
      <c r="VEA67" s="16"/>
      <c r="VEB67" s="16"/>
      <c r="VEC67" s="16"/>
      <c r="VED67" s="16"/>
      <c r="VEE67" s="16"/>
      <c r="VEF67" s="16"/>
      <c r="VEG67" s="16"/>
      <c r="VEH67" s="16"/>
      <c r="VEI67" s="16"/>
      <c r="VEJ67" s="16"/>
      <c r="VEK67" s="16"/>
      <c r="VEL67" s="16"/>
      <c r="VEM67" s="16"/>
      <c r="VEN67" s="16"/>
      <c r="VEO67" s="16"/>
      <c r="VEP67" s="16"/>
      <c r="VEQ67" s="16"/>
      <c r="VER67" s="16"/>
      <c r="VES67" s="16"/>
      <c r="VET67" s="16"/>
      <c r="VEU67" s="16"/>
      <c r="VEV67" s="16"/>
      <c r="VEW67" s="16"/>
      <c r="VEX67" s="16"/>
      <c r="VEY67" s="16"/>
      <c r="VEZ67" s="16"/>
      <c r="VFA67" s="16"/>
      <c r="VFB67" s="16"/>
      <c r="VFC67" s="16"/>
      <c r="VFD67" s="16"/>
      <c r="VFE67" s="16"/>
      <c r="VFF67" s="16"/>
      <c r="VFG67" s="16"/>
      <c r="VFH67" s="16"/>
      <c r="VFI67" s="16"/>
      <c r="VFJ67" s="16"/>
      <c r="VFK67" s="16"/>
      <c r="VFL67" s="16"/>
      <c r="VFM67" s="16"/>
      <c r="VFN67" s="16"/>
      <c r="VFO67" s="16"/>
      <c r="VFP67" s="16"/>
      <c r="VFQ67" s="16"/>
      <c r="VFR67" s="16"/>
      <c r="VFS67" s="16"/>
      <c r="VFT67" s="16"/>
      <c r="VFU67" s="16"/>
      <c r="VFV67" s="16"/>
      <c r="VFW67" s="16"/>
      <c r="VFX67" s="16"/>
      <c r="VFY67" s="16"/>
      <c r="VFZ67" s="16"/>
      <c r="VGA67" s="16"/>
      <c r="VGB67" s="16"/>
      <c r="VGC67" s="16"/>
      <c r="VGD67" s="16"/>
      <c r="VGE67" s="16"/>
      <c r="VGF67" s="16"/>
      <c r="VGG67" s="16"/>
      <c r="VGH67" s="16"/>
      <c r="VGI67" s="16"/>
      <c r="VGJ67" s="16"/>
      <c r="VGK67" s="16"/>
      <c r="VGL67" s="16"/>
      <c r="VGM67" s="16"/>
      <c r="VGN67" s="16"/>
      <c r="VGO67" s="16"/>
      <c r="VGP67" s="16"/>
      <c r="VGQ67" s="16"/>
      <c r="VGR67" s="16"/>
      <c r="VGS67" s="16"/>
      <c r="VGT67" s="16"/>
      <c r="VGU67" s="16"/>
      <c r="VGV67" s="16"/>
      <c r="VGW67" s="16"/>
      <c r="VGX67" s="16"/>
      <c r="VGY67" s="16"/>
      <c r="VGZ67" s="16"/>
      <c r="VHA67" s="16"/>
      <c r="VHB67" s="16"/>
      <c r="VHC67" s="16"/>
      <c r="VHD67" s="16"/>
      <c r="VHE67" s="16"/>
      <c r="VHF67" s="16"/>
      <c r="VHG67" s="16"/>
      <c r="VHH67" s="16"/>
      <c r="VHI67" s="16"/>
      <c r="VHJ67" s="16"/>
      <c r="VHK67" s="16"/>
      <c r="VHL67" s="16"/>
      <c r="VHM67" s="16"/>
      <c r="VHN67" s="16"/>
      <c r="VHO67" s="16"/>
      <c r="VHP67" s="16"/>
      <c r="VHQ67" s="16"/>
      <c r="VHR67" s="16"/>
      <c r="VHS67" s="16"/>
      <c r="VHT67" s="16"/>
      <c r="VHU67" s="16"/>
      <c r="VHV67" s="16"/>
      <c r="VHW67" s="16"/>
      <c r="VHX67" s="16"/>
      <c r="VHY67" s="16"/>
      <c r="VHZ67" s="16"/>
      <c r="VIA67" s="16"/>
      <c r="VIB67" s="16"/>
      <c r="VIC67" s="16"/>
      <c r="VID67" s="16"/>
      <c r="VIE67" s="16"/>
      <c r="VIF67" s="16"/>
      <c r="VIG67" s="16"/>
      <c r="VIH67" s="16"/>
      <c r="VII67" s="16"/>
      <c r="VIJ67" s="16"/>
      <c r="VIK67" s="16"/>
      <c r="VIL67" s="16"/>
      <c r="VIM67" s="16"/>
      <c r="VIN67" s="16"/>
      <c r="VIO67" s="16"/>
      <c r="VIP67" s="16"/>
      <c r="VIQ67" s="16"/>
      <c r="VIR67" s="16"/>
      <c r="VIS67" s="16"/>
      <c r="VIT67" s="16"/>
      <c r="VIU67" s="16"/>
      <c r="VIV67" s="16"/>
      <c r="VIW67" s="16"/>
      <c r="VIX67" s="16"/>
      <c r="VIY67" s="16"/>
      <c r="VIZ67" s="16"/>
      <c r="VJA67" s="16"/>
      <c r="VJB67" s="16"/>
      <c r="VJC67" s="16"/>
      <c r="VJD67" s="16"/>
      <c r="VJE67" s="16"/>
      <c r="VJF67" s="16"/>
      <c r="VJG67" s="16"/>
      <c r="VJH67" s="16"/>
      <c r="VJI67" s="16"/>
      <c r="VJJ67" s="16"/>
      <c r="VJK67" s="16"/>
      <c r="VJL67" s="16"/>
      <c r="VJM67" s="16"/>
      <c r="VJN67" s="16"/>
      <c r="VJO67" s="16"/>
      <c r="VJP67" s="16"/>
      <c r="VJQ67" s="16"/>
      <c r="VJR67" s="16"/>
      <c r="VJS67" s="16"/>
      <c r="VJT67" s="16"/>
      <c r="VJU67" s="16"/>
      <c r="VJV67" s="16"/>
      <c r="VJW67" s="16"/>
      <c r="VJX67" s="16"/>
      <c r="VJY67" s="16"/>
      <c r="VJZ67" s="16"/>
      <c r="VKA67" s="16"/>
      <c r="VKB67" s="16"/>
      <c r="VKC67" s="16"/>
      <c r="VKD67" s="16"/>
      <c r="VKE67" s="16"/>
      <c r="VKF67" s="16"/>
      <c r="VKG67" s="16"/>
      <c r="VKH67" s="16"/>
      <c r="VKI67" s="16"/>
      <c r="VKJ67" s="16"/>
      <c r="VKK67" s="16"/>
      <c r="VKL67" s="16"/>
      <c r="VKM67" s="16"/>
      <c r="VKN67" s="16"/>
      <c r="VKO67" s="16"/>
      <c r="VKP67" s="16"/>
      <c r="VKQ67" s="16"/>
      <c r="VKR67" s="16"/>
      <c r="VKS67" s="16"/>
      <c r="VKT67" s="16"/>
      <c r="VKU67" s="16"/>
      <c r="VKV67" s="16"/>
      <c r="VKW67" s="16"/>
      <c r="VKX67" s="16"/>
      <c r="VKY67" s="16"/>
      <c r="VKZ67" s="16"/>
      <c r="VLA67" s="16"/>
      <c r="VLB67" s="16"/>
      <c r="VLC67" s="16"/>
      <c r="VLD67" s="16"/>
      <c r="VLE67" s="16"/>
      <c r="VLF67" s="16"/>
      <c r="VLG67" s="16"/>
      <c r="VLH67" s="16"/>
      <c r="VLI67" s="16"/>
      <c r="VLJ67" s="16"/>
      <c r="VLK67" s="16"/>
      <c r="VLL67" s="16"/>
      <c r="VLM67" s="16"/>
      <c r="VLN67" s="16"/>
      <c r="VLO67" s="16"/>
      <c r="VLP67" s="16"/>
      <c r="VLQ67" s="16"/>
      <c r="VLR67" s="16"/>
      <c r="VLS67" s="16"/>
      <c r="VLT67" s="16"/>
      <c r="VLU67" s="16"/>
      <c r="VLV67" s="16"/>
      <c r="VLW67" s="16"/>
      <c r="VLX67" s="16"/>
      <c r="VLY67" s="16"/>
      <c r="VLZ67" s="16"/>
      <c r="VMA67" s="16"/>
      <c r="VMB67" s="16"/>
      <c r="VMC67" s="16"/>
      <c r="VMD67" s="16"/>
      <c r="VME67" s="16"/>
      <c r="VMF67" s="16"/>
      <c r="VMG67" s="16"/>
      <c r="VMH67" s="16"/>
      <c r="VMI67" s="16"/>
      <c r="VMJ67" s="16"/>
      <c r="VMK67" s="16"/>
      <c r="VML67" s="16"/>
      <c r="VMM67" s="16"/>
      <c r="VMN67" s="16"/>
      <c r="VMO67" s="16"/>
      <c r="VMP67" s="16"/>
      <c r="VMQ67" s="16"/>
      <c r="VMR67" s="16"/>
      <c r="VMS67" s="16"/>
      <c r="VMT67" s="16"/>
      <c r="VMU67" s="16"/>
      <c r="VMV67" s="16"/>
      <c r="VMW67" s="16"/>
      <c r="VMX67" s="16"/>
      <c r="VMY67" s="16"/>
      <c r="VMZ67" s="16"/>
      <c r="VNA67" s="16"/>
      <c r="VNB67" s="16"/>
      <c r="VNC67" s="16"/>
      <c r="VND67" s="16"/>
      <c r="VNE67" s="16"/>
      <c r="VNF67" s="16"/>
      <c r="VNG67" s="16"/>
      <c r="VNH67" s="16"/>
      <c r="VNI67" s="16"/>
      <c r="VNJ67" s="16"/>
      <c r="VNK67" s="16"/>
      <c r="VNL67" s="16"/>
      <c r="VNM67" s="16"/>
      <c r="VNN67" s="16"/>
      <c r="VNO67" s="16"/>
      <c r="VNP67" s="16"/>
      <c r="VNQ67" s="16"/>
      <c r="VNR67" s="16"/>
      <c r="VNS67" s="16"/>
      <c r="VNT67" s="16"/>
      <c r="VNU67" s="16"/>
      <c r="VNV67" s="16"/>
      <c r="VNW67" s="16"/>
      <c r="VNX67" s="16"/>
      <c r="VNY67" s="16"/>
      <c r="VNZ67" s="16"/>
      <c r="VOA67" s="16"/>
      <c r="VOB67" s="16"/>
      <c r="VOC67" s="16"/>
      <c r="VOD67" s="16"/>
      <c r="VOE67" s="16"/>
      <c r="VOF67" s="16"/>
      <c r="VOG67" s="16"/>
      <c r="VOH67" s="16"/>
      <c r="VOI67" s="16"/>
      <c r="VOJ67" s="16"/>
      <c r="VOK67" s="16"/>
      <c r="VOL67" s="16"/>
      <c r="VOM67" s="16"/>
      <c r="VON67" s="16"/>
      <c r="VOO67" s="16"/>
      <c r="VOP67" s="16"/>
      <c r="VOQ67" s="16"/>
      <c r="VOR67" s="16"/>
      <c r="VOS67" s="16"/>
      <c r="VOT67" s="16"/>
      <c r="VOU67" s="16"/>
      <c r="VOV67" s="16"/>
      <c r="VOW67" s="16"/>
      <c r="VOX67" s="16"/>
      <c r="VOY67" s="16"/>
      <c r="VOZ67" s="16"/>
      <c r="VPA67" s="16"/>
      <c r="VPB67" s="16"/>
      <c r="VPC67" s="16"/>
      <c r="VPD67" s="16"/>
      <c r="VPE67" s="16"/>
      <c r="VPF67" s="16"/>
      <c r="VPG67" s="16"/>
      <c r="VPH67" s="16"/>
      <c r="VPI67" s="16"/>
      <c r="VPJ67" s="16"/>
      <c r="VPK67" s="16"/>
      <c r="VPL67" s="16"/>
      <c r="VPM67" s="16"/>
      <c r="VPN67" s="16"/>
      <c r="VPO67" s="16"/>
      <c r="VPP67" s="16"/>
      <c r="VPQ67" s="16"/>
      <c r="VPR67" s="16"/>
      <c r="VPS67" s="16"/>
      <c r="VPT67" s="16"/>
      <c r="VPU67" s="16"/>
      <c r="VPV67" s="16"/>
      <c r="VPW67" s="16"/>
      <c r="VPX67" s="16"/>
      <c r="VPY67" s="16"/>
      <c r="VPZ67" s="16"/>
      <c r="VQA67" s="16"/>
      <c r="VQB67" s="16"/>
      <c r="VQC67" s="16"/>
      <c r="VQD67" s="16"/>
      <c r="VQE67" s="16"/>
      <c r="VQF67" s="16"/>
      <c r="VQG67" s="16"/>
      <c r="VQH67" s="16"/>
      <c r="VQI67" s="16"/>
      <c r="VQJ67" s="16"/>
      <c r="VQK67" s="16"/>
      <c r="VQL67" s="16"/>
      <c r="VQM67" s="16"/>
      <c r="VQN67" s="16"/>
      <c r="VQO67" s="16"/>
      <c r="VQP67" s="16"/>
      <c r="VQQ67" s="16"/>
      <c r="VQR67" s="16"/>
      <c r="VQS67" s="16"/>
      <c r="VQT67" s="16"/>
      <c r="VQU67" s="16"/>
      <c r="VQV67" s="16"/>
      <c r="VQW67" s="16"/>
      <c r="VQX67" s="16"/>
      <c r="VQY67" s="16"/>
      <c r="VQZ67" s="16"/>
      <c r="VRA67" s="16"/>
      <c r="VRB67" s="16"/>
      <c r="VRC67" s="16"/>
      <c r="VRD67" s="16"/>
      <c r="VRE67" s="16"/>
      <c r="VRF67" s="16"/>
      <c r="VRG67" s="16"/>
      <c r="VRH67" s="16"/>
      <c r="VRI67" s="16"/>
      <c r="VRJ67" s="16"/>
      <c r="VRK67" s="16"/>
      <c r="VRL67" s="16"/>
      <c r="VRM67" s="16"/>
      <c r="VRN67" s="16"/>
      <c r="VRO67" s="16"/>
      <c r="VRP67" s="16"/>
      <c r="VRQ67" s="16"/>
      <c r="VRR67" s="16"/>
      <c r="VRS67" s="16"/>
      <c r="VRT67" s="16"/>
      <c r="VRU67" s="16"/>
      <c r="VRV67" s="16"/>
      <c r="VRW67" s="16"/>
      <c r="VRX67" s="16"/>
      <c r="VRY67" s="16"/>
      <c r="VRZ67" s="16"/>
      <c r="VSA67" s="16"/>
      <c r="VSB67" s="16"/>
      <c r="VSC67" s="16"/>
      <c r="VSD67" s="16"/>
      <c r="VSE67" s="16"/>
      <c r="VSF67" s="16"/>
      <c r="VSG67" s="16"/>
      <c r="VSH67" s="16"/>
      <c r="VSI67" s="16"/>
      <c r="VSJ67" s="16"/>
      <c r="VSK67" s="16"/>
      <c r="VSL67" s="16"/>
      <c r="VSM67" s="16"/>
      <c r="VSN67" s="16"/>
      <c r="VSO67" s="16"/>
      <c r="VSP67" s="16"/>
      <c r="VSQ67" s="16"/>
      <c r="VSR67" s="16"/>
      <c r="VSS67" s="16"/>
      <c r="VST67" s="16"/>
      <c r="VSU67" s="16"/>
      <c r="VSV67" s="16"/>
      <c r="VSW67" s="16"/>
      <c r="VSX67" s="16"/>
      <c r="VSY67" s="16"/>
      <c r="VSZ67" s="16"/>
      <c r="VTA67" s="16"/>
      <c r="VTB67" s="16"/>
      <c r="VTC67" s="16"/>
      <c r="VTD67" s="16"/>
      <c r="VTE67" s="16"/>
      <c r="VTF67" s="16"/>
      <c r="VTG67" s="16"/>
      <c r="VTH67" s="16"/>
      <c r="VTI67" s="16"/>
      <c r="VTJ67" s="16"/>
      <c r="VTK67" s="16"/>
      <c r="VTL67" s="16"/>
      <c r="VTM67" s="16"/>
      <c r="VTN67" s="16"/>
      <c r="VTO67" s="16"/>
      <c r="VTP67" s="16"/>
      <c r="VTQ67" s="16"/>
      <c r="VTR67" s="16"/>
      <c r="VTS67" s="16"/>
      <c r="VTT67" s="16"/>
      <c r="VTU67" s="16"/>
      <c r="VTV67" s="16"/>
      <c r="VTW67" s="16"/>
      <c r="VTX67" s="16"/>
      <c r="VTY67" s="16"/>
      <c r="VTZ67" s="16"/>
      <c r="VUA67" s="16"/>
      <c r="VUB67" s="16"/>
      <c r="VUC67" s="16"/>
      <c r="VUD67" s="16"/>
      <c r="VUE67" s="16"/>
      <c r="VUF67" s="16"/>
      <c r="VUG67" s="16"/>
      <c r="VUH67" s="16"/>
      <c r="VUI67" s="16"/>
      <c r="VUJ67" s="16"/>
      <c r="VUK67" s="16"/>
      <c r="VUL67" s="16"/>
      <c r="VUM67" s="16"/>
      <c r="VUN67" s="16"/>
      <c r="VUO67" s="16"/>
      <c r="VUP67" s="16"/>
      <c r="VUQ67" s="16"/>
      <c r="VUR67" s="16"/>
      <c r="VUS67" s="16"/>
      <c r="VUT67" s="16"/>
      <c r="VUU67" s="16"/>
      <c r="VUV67" s="16"/>
      <c r="VUW67" s="16"/>
      <c r="VUX67" s="16"/>
      <c r="VUY67" s="16"/>
      <c r="VUZ67" s="16"/>
      <c r="VVA67" s="16"/>
      <c r="VVB67" s="16"/>
      <c r="VVC67" s="16"/>
      <c r="VVD67" s="16"/>
      <c r="VVE67" s="16"/>
      <c r="VVF67" s="16"/>
      <c r="VVG67" s="16"/>
      <c r="VVH67" s="16"/>
      <c r="VVI67" s="16"/>
      <c r="VVJ67" s="16"/>
      <c r="VVK67" s="16"/>
      <c r="VVL67" s="16"/>
      <c r="VVM67" s="16"/>
      <c r="VVN67" s="16"/>
      <c r="VVO67" s="16"/>
      <c r="VVP67" s="16"/>
      <c r="VVQ67" s="16"/>
      <c r="VVR67" s="16"/>
      <c r="VVS67" s="16"/>
      <c r="VVT67" s="16"/>
      <c r="VVU67" s="16"/>
      <c r="VVV67" s="16"/>
      <c r="VVW67" s="16"/>
      <c r="VVX67" s="16"/>
      <c r="VVY67" s="16"/>
      <c r="VVZ67" s="16"/>
      <c r="VWA67" s="16"/>
      <c r="VWB67" s="16"/>
      <c r="VWC67" s="16"/>
      <c r="VWD67" s="16"/>
      <c r="VWE67" s="16"/>
      <c r="VWF67" s="16"/>
      <c r="VWG67" s="16"/>
      <c r="VWH67" s="16"/>
      <c r="VWI67" s="16"/>
      <c r="VWJ67" s="16"/>
      <c r="VWK67" s="16"/>
      <c r="VWL67" s="16"/>
      <c r="VWM67" s="16"/>
      <c r="VWN67" s="16"/>
      <c r="VWO67" s="16"/>
      <c r="VWP67" s="16"/>
      <c r="VWQ67" s="16"/>
      <c r="VWR67" s="16"/>
      <c r="VWS67" s="16"/>
      <c r="VWT67" s="16"/>
      <c r="VWU67" s="16"/>
      <c r="VWV67" s="16"/>
      <c r="VWW67" s="16"/>
      <c r="VWX67" s="16"/>
      <c r="VWY67" s="16"/>
      <c r="VWZ67" s="16"/>
      <c r="VXA67" s="16"/>
      <c r="VXB67" s="16"/>
      <c r="VXC67" s="16"/>
      <c r="VXD67" s="16"/>
      <c r="VXE67" s="16"/>
      <c r="VXF67" s="16"/>
      <c r="VXG67" s="16"/>
      <c r="VXH67" s="16"/>
      <c r="VXI67" s="16"/>
      <c r="VXJ67" s="16"/>
      <c r="VXK67" s="16"/>
      <c r="VXL67" s="16"/>
      <c r="VXM67" s="16"/>
      <c r="VXN67" s="16"/>
      <c r="VXO67" s="16"/>
      <c r="VXP67" s="16"/>
      <c r="VXQ67" s="16"/>
      <c r="VXR67" s="16"/>
      <c r="VXS67" s="16"/>
      <c r="VXT67" s="16"/>
      <c r="VXU67" s="16"/>
      <c r="VXV67" s="16"/>
      <c r="VXW67" s="16"/>
      <c r="VXX67" s="16"/>
      <c r="VXY67" s="16"/>
      <c r="VXZ67" s="16"/>
      <c r="VYA67" s="16"/>
      <c r="VYB67" s="16"/>
      <c r="VYC67" s="16"/>
      <c r="VYD67" s="16"/>
      <c r="VYE67" s="16"/>
      <c r="VYF67" s="16"/>
      <c r="VYG67" s="16"/>
      <c r="VYH67" s="16"/>
      <c r="VYI67" s="16"/>
      <c r="VYJ67" s="16"/>
      <c r="VYK67" s="16"/>
      <c r="VYL67" s="16"/>
      <c r="VYM67" s="16"/>
      <c r="VYN67" s="16"/>
      <c r="VYO67" s="16"/>
      <c r="VYP67" s="16"/>
      <c r="VYQ67" s="16"/>
      <c r="VYR67" s="16"/>
      <c r="VYS67" s="16"/>
      <c r="VYT67" s="16"/>
      <c r="VYU67" s="16"/>
      <c r="VYV67" s="16"/>
      <c r="VYW67" s="16"/>
      <c r="VYX67" s="16"/>
      <c r="VYY67" s="16"/>
      <c r="VYZ67" s="16"/>
      <c r="VZA67" s="16"/>
      <c r="VZB67" s="16"/>
      <c r="VZC67" s="16"/>
      <c r="VZD67" s="16"/>
      <c r="VZE67" s="16"/>
      <c r="VZF67" s="16"/>
      <c r="VZG67" s="16"/>
      <c r="VZH67" s="16"/>
      <c r="VZI67" s="16"/>
      <c r="VZJ67" s="16"/>
      <c r="VZK67" s="16"/>
      <c r="VZL67" s="16"/>
      <c r="VZM67" s="16"/>
      <c r="VZN67" s="16"/>
      <c r="VZO67" s="16"/>
      <c r="VZP67" s="16"/>
      <c r="VZQ67" s="16"/>
      <c r="VZR67" s="16"/>
      <c r="VZS67" s="16"/>
      <c r="VZT67" s="16"/>
      <c r="VZU67" s="16"/>
      <c r="VZV67" s="16"/>
      <c r="VZW67" s="16"/>
      <c r="VZX67" s="16"/>
      <c r="VZY67" s="16"/>
      <c r="VZZ67" s="16"/>
      <c r="WAA67" s="16"/>
      <c r="WAB67" s="16"/>
      <c r="WAC67" s="16"/>
      <c r="WAD67" s="16"/>
      <c r="WAE67" s="16"/>
      <c r="WAF67" s="16"/>
      <c r="WAG67" s="16"/>
      <c r="WAH67" s="16"/>
      <c r="WAI67" s="16"/>
      <c r="WAJ67" s="16"/>
      <c r="WAK67" s="16"/>
      <c r="WAL67" s="16"/>
      <c r="WAM67" s="16"/>
      <c r="WAN67" s="16"/>
      <c r="WAO67" s="16"/>
      <c r="WAP67" s="16"/>
      <c r="WAQ67" s="16"/>
      <c r="WAR67" s="16"/>
      <c r="WAS67" s="16"/>
      <c r="WAT67" s="16"/>
      <c r="WAU67" s="16"/>
      <c r="WAV67" s="16"/>
      <c r="WAW67" s="16"/>
      <c r="WAX67" s="16"/>
      <c r="WAY67" s="16"/>
      <c r="WAZ67" s="16"/>
      <c r="WBA67" s="16"/>
      <c r="WBB67" s="16"/>
      <c r="WBC67" s="16"/>
      <c r="WBD67" s="16"/>
      <c r="WBE67" s="16"/>
      <c r="WBF67" s="16"/>
      <c r="WBG67" s="16"/>
      <c r="WBH67" s="16"/>
      <c r="WBI67" s="16"/>
      <c r="WBJ67" s="16"/>
      <c r="WBK67" s="16"/>
      <c r="WBL67" s="16"/>
      <c r="WBM67" s="16"/>
      <c r="WBN67" s="16"/>
      <c r="WBO67" s="16"/>
      <c r="WBP67" s="16"/>
      <c r="WBQ67" s="16"/>
      <c r="WBR67" s="16"/>
      <c r="WBS67" s="16"/>
      <c r="WBT67" s="16"/>
      <c r="WBU67" s="16"/>
      <c r="WBV67" s="16"/>
      <c r="WBW67" s="16"/>
      <c r="WBX67" s="16"/>
      <c r="WBY67" s="16"/>
      <c r="WBZ67" s="16"/>
      <c r="WCA67" s="16"/>
      <c r="WCB67" s="16"/>
      <c r="WCC67" s="16"/>
      <c r="WCD67" s="16"/>
      <c r="WCE67" s="16"/>
      <c r="WCF67" s="16"/>
      <c r="WCG67" s="16"/>
      <c r="WCH67" s="16"/>
      <c r="WCI67" s="16"/>
      <c r="WCJ67" s="16"/>
      <c r="WCK67" s="16"/>
      <c r="WCL67" s="16"/>
      <c r="WCM67" s="16"/>
      <c r="WCN67" s="16"/>
      <c r="WCO67" s="16"/>
      <c r="WCP67" s="16"/>
      <c r="WCQ67" s="16"/>
      <c r="WCR67" s="16"/>
      <c r="WCS67" s="16"/>
      <c r="WCT67" s="16"/>
      <c r="WCU67" s="16"/>
      <c r="WCV67" s="16"/>
      <c r="WCW67" s="16"/>
      <c r="WCX67" s="16"/>
      <c r="WCY67" s="16"/>
      <c r="WCZ67" s="16"/>
      <c r="WDA67" s="16"/>
      <c r="WDB67" s="16"/>
      <c r="WDC67" s="16"/>
      <c r="WDD67" s="16"/>
      <c r="WDE67" s="16"/>
      <c r="WDF67" s="16"/>
      <c r="WDG67" s="16"/>
      <c r="WDH67" s="16"/>
      <c r="WDI67" s="16"/>
      <c r="WDJ67" s="16"/>
      <c r="WDK67" s="16"/>
      <c r="WDL67" s="16"/>
      <c r="WDM67" s="16"/>
      <c r="WDN67" s="16"/>
      <c r="WDO67" s="16"/>
      <c r="WDP67" s="16"/>
      <c r="WDQ67" s="16"/>
      <c r="WDR67" s="16"/>
      <c r="WDS67" s="16"/>
      <c r="WDT67" s="16"/>
      <c r="WDU67" s="16"/>
      <c r="WDV67" s="16"/>
      <c r="WDW67" s="16"/>
      <c r="WDX67" s="16"/>
      <c r="WDY67" s="16"/>
      <c r="WDZ67" s="16"/>
      <c r="WEA67" s="16"/>
      <c r="WEB67" s="16"/>
      <c r="WEC67" s="16"/>
      <c r="WED67" s="16"/>
      <c r="WEE67" s="16"/>
      <c r="WEF67" s="16"/>
      <c r="WEG67" s="16"/>
      <c r="WEH67" s="16"/>
      <c r="WEI67" s="16"/>
      <c r="WEJ67" s="16"/>
      <c r="WEK67" s="16"/>
      <c r="WEL67" s="16"/>
      <c r="WEM67" s="16"/>
      <c r="WEN67" s="16"/>
      <c r="WEO67" s="16"/>
      <c r="WEP67" s="16"/>
      <c r="WEQ67" s="16"/>
      <c r="WER67" s="16"/>
      <c r="WES67" s="16"/>
      <c r="WET67" s="16"/>
      <c r="WEU67" s="16"/>
      <c r="WEV67" s="16"/>
      <c r="WEW67" s="16"/>
      <c r="WEX67" s="16"/>
      <c r="WEY67" s="16"/>
      <c r="WEZ67" s="16"/>
      <c r="WFA67" s="16"/>
      <c r="WFB67" s="16"/>
      <c r="WFC67" s="16"/>
      <c r="WFD67" s="16"/>
      <c r="WFE67" s="16"/>
      <c r="WFF67" s="16"/>
      <c r="WFG67" s="16"/>
      <c r="WFH67" s="16"/>
      <c r="WFI67" s="16"/>
      <c r="WFJ67" s="16"/>
      <c r="WFK67" s="16"/>
      <c r="WFL67" s="16"/>
      <c r="WFM67" s="16"/>
      <c r="WFN67" s="16"/>
      <c r="WFO67" s="16"/>
      <c r="WFP67" s="16"/>
      <c r="WFQ67" s="16"/>
      <c r="WFR67" s="16"/>
      <c r="WFS67" s="16"/>
      <c r="WFT67" s="16"/>
      <c r="WFU67" s="16"/>
      <c r="WFV67" s="16"/>
      <c r="WFW67" s="16"/>
      <c r="WFX67" s="16"/>
      <c r="WFY67" s="16"/>
      <c r="WFZ67" s="16"/>
      <c r="WGA67" s="16"/>
      <c r="WGB67" s="16"/>
      <c r="WGC67" s="16"/>
      <c r="WGD67" s="16"/>
      <c r="WGE67" s="16"/>
      <c r="WGF67" s="16"/>
      <c r="WGG67" s="16"/>
      <c r="WGH67" s="16"/>
      <c r="WGI67" s="16"/>
      <c r="WGJ67" s="16"/>
      <c r="WGK67" s="16"/>
      <c r="WGL67" s="16"/>
      <c r="WGM67" s="16"/>
      <c r="WGN67" s="16"/>
      <c r="WGO67" s="16"/>
      <c r="WGP67" s="16"/>
      <c r="WGQ67" s="16"/>
      <c r="WGR67" s="16"/>
      <c r="WGS67" s="16"/>
      <c r="WGT67" s="16"/>
      <c r="WGU67" s="16"/>
      <c r="WGV67" s="16"/>
      <c r="WGW67" s="16"/>
      <c r="WGX67" s="16"/>
      <c r="WGY67" s="16"/>
      <c r="WGZ67" s="16"/>
      <c r="WHA67" s="16"/>
      <c r="WHB67" s="16"/>
      <c r="WHC67" s="16"/>
      <c r="WHD67" s="16"/>
      <c r="WHE67" s="16"/>
      <c r="WHF67" s="16"/>
      <c r="WHG67" s="16"/>
      <c r="WHH67" s="16"/>
      <c r="WHI67" s="16"/>
      <c r="WHJ67" s="16"/>
      <c r="WHK67" s="16"/>
      <c r="WHL67" s="16"/>
      <c r="WHM67" s="16"/>
      <c r="WHN67" s="16"/>
      <c r="WHO67" s="16"/>
      <c r="WHP67" s="16"/>
      <c r="WHQ67" s="16"/>
      <c r="WHR67" s="16"/>
      <c r="WHS67" s="16"/>
      <c r="WHT67" s="16"/>
      <c r="WHU67" s="16"/>
      <c r="WHV67" s="16"/>
      <c r="WHW67" s="16"/>
      <c r="WHX67" s="16"/>
      <c r="WHY67" s="16"/>
      <c r="WHZ67" s="16"/>
      <c r="WIA67" s="16"/>
      <c r="WIB67" s="16"/>
      <c r="WIC67" s="16"/>
      <c r="WID67" s="16"/>
      <c r="WIE67" s="16"/>
      <c r="WIF67" s="16"/>
      <c r="WIG67" s="16"/>
      <c r="WIH67" s="16"/>
      <c r="WII67" s="16"/>
      <c r="WIJ67" s="16"/>
      <c r="WIK67" s="16"/>
      <c r="WIL67" s="16"/>
      <c r="WIM67" s="16"/>
      <c r="WIN67" s="16"/>
      <c r="WIO67" s="16"/>
      <c r="WIP67" s="16"/>
      <c r="WIQ67" s="16"/>
      <c r="WIR67" s="16"/>
      <c r="WIS67" s="16"/>
      <c r="WIT67" s="16"/>
      <c r="WIU67" s="16"/>
      <c r="WIV67" s="16"/>
      <c r="WIW67" s="16"/>
      <c r="WIX67" s="16"/>
      <c r="WIY67" s="16"/>
      <c r="WIZ67" s="16"/>
      <c r="WJA67" s="16"/>
      <c r="WJB67" s="16"/>
      <c r="WJC67" s="16"/>
      <c r="WJD67" s="16"/>
      <c r="WJE67" s="16"/>
      <c r="WJF67" s="16"/>
      <c r="WJG67" s="16"/>
      <c r="WJH67" s="16"/>
      <c r="WJI67" s="16"/>
      <c r="WJJ67" s="16"/>
      <c r="WJK67" s="16"/>
      <c r="WJL67" s="16"/>
      <c r="WJM67" s="16"/>
      <c r="WJN67" s="16"/>
      <c r="WJO67" s="16"/>
      <c r="WJP67" s="16"/>
      <c r="WJQ67" s="16"/>
      <c r="WJR67" s="16"/>
      <c r="WJS67" s="16"/>
      <c r="WJT67" s="16"/>
      <c r="WJU67" s="16"/>
      <c r="WJV67" s="16"/>
      <c r="WJW67" s="16"/>
      <c r="WJX67" s="16"/>
      <c r="WJY67" s="16"/>
      <c r="WJZ67" s="16"/>
      <c r="WKA67" s="16"/>
      <c r="WKB67" s="16"/>
      <c r="WKC67" s="16"/>
      <c r="WKD67" s="16"/>
      <c r="WKE67" s="16"/>
      <c r="WKF67" s="16"/>
      <c r="WKG67" s="16"/>
      <c r="WKH67" s="16"/>
      <c r="WKI67" s="16"/>
      <c r="WKJ67" s="16"/>
      <c r="WKK67" s="16"/>
      <c r="WKL67" s="16"/>
      <c r="WKM67" s="16"/>
      <c r="WKN67" s="16"/>
      <c r="WKO67" s="16"/>
      <c r="WKP67" s="16"/>
      <c r="WKQ67" s="16"/>
      <c r="WKR67" s="16"/>
      <c r="WKS67" s="16"/>
      <c r="WKT67" s="16"/>
      <c r="WKU67" s="16"/>
      <c r="WKV67" s="16"/>
      <c r="WKW67" s="16"/>
      <c r="WKX67" s="16"/>
      <c r="WKY67" s="16"/>
      <c r="WKZ67" s="16"/>
      <c r="WLA67" s="16"/>
      <c r="WLB67" s="16"/>
      <c r="WLC67" s="16"/>
      <c r="WLD67" s="16"/>
      <c r="WLE67" s="16"/>
      <c r="WLF67" s="16"/>
      <c r="WLG67" s="16"/>
      <c r="WLH67" s="16"/>
      <c r="WLI67" s="16"/>
      <c r="WLJ67" s="16"/>
      <c r="WLK67" s="16"/>
      <c r="WLL67" s="16"/>
      <c r="WLM67" s="16"/>
      <c r="WLN67" s="16"/>
      <c r="WLO67" s="16"/>
      <c r="WLP67" s="16"/>
      <c r="WLQ67" s="16"/>
      <c r="WLR67" s="16"/>
      <c r="WLS67" s="16"/>
      <c r="WLT67" s="16"/>
      <c r="WLU67" s="16"/>
      <c r="WLV67" s="16"/>
      <c r="WLW67" s="16"/>
      <c r="WLX67" s="16"/>
      <c r="WLY67" s="16"/>
      <c r="WLZ67" s="16"/>
      <c r="WMA67" s="16"/>
      <c r="WMB67" s="16"/>
      <c r="WMC67" s="16"/>
      <c r="WMD67" s="16"/>
      <c r="WME67" s="16"/>
      <c r="WMF67" s="16"/>
      <c r="WMG67" s="16"/>
      <c r="WMH67" s="16"/>
      <c r="WMI67" s="16"/>
      <c r="WMJ67" s="16"/>
      <c r="WMK67" s="16"/>
      <c r="WML67" s="16"/>
      <c r="WMM67" s="16"/>
      <c r="WMN67" s="16"/>
      <c r="WMO67" s="16"/>
      <c r="WMP67" s="16"/>
      <c r="WMQ67" s="16"/>
      <c r="WMR67" s="16"/>
      <c r="WMS67" s="16"/>
      <c r="WMT67" s="16"/>
      <c r="WMU67" s="16"/>
      <c r="WMV67" s="16"/>
      <c r="WMW67" s="16"/>
      <c r="WMX67" s="16"/>
      <c r="WMY67" s="16"/>
      <c r="WMZ67" s="16"/>
      <c r="WNA67" s="16"/>
      <c r="WNB67" s="16"/>
      <c r="WNC67" s="16"/>
      <c r="WND67" s="16"/>
      <c r="WNE67" s="16"/>
      <c r="WNF67" s="16"/>
      <c r="WNG67" s="16"/>
      <c r="WNH67" s="16"/>
      <c r="WNI67" s="16"/>
      <c r="WNJ67" s="16"/>
      <c r="WNK67" s="16"/>
      <c r="WNL67" s="16"/>
      <c r="WNM67" s="16"/>
      <c r="WNN67" s="16"/>
      <c r="WNO67" s="16"/>
      <c r="WNP67" s="16"/>
      <c r="WNQ67" s="16"/>
      <c r="WNR67" s="16"/>
      <c r="WNS67" s="16"/>
      <c r="WNT67" s="16"/>
      <c r="WNU67" s="16"/>
      <c r="WNV67" s="16"/>
      <c r="WNW67" s="16"/>
      <c r="WNX67" s="16"/>
      <c r="WNY67" s="16"/>
      <c r="WNZ67" s="16"/>
      <c r="WOA67" s="16"/>
      <c r="WOB67" s="16"/>
      <c r="WOC67" s="16"/>
      <c r="WOD67" s="16"/>
      <c r="WOE67" s="16"/>
      <c r="WOF67" s="16"/>
      <c r="WOG67" s="16"/>
      <c r="WOH67" s="16"/>
      <c r="WOI67" s="16"/>
      <c r="WOJ67" s="16"/>
      <c r="WOK67" s="16"/>
      <c r="WOL67" s="16"/>
      <c r="WOM67" s="16"/>
      <c r="WON67" s="16"/>
      <c r="WOO67" s="16"/>
      <c r="WOP67" s="16"/>
      <c r="WOQ67" s="16"/>
      <c r="WOR67" s="16"/>
      <c r="WOS67" s="16"/>
      <c r="WOT67" s="16"/>
      <c r="WOU67" s="16"/>
      <c r="WOV67" s="16"/>
      <c r="WOW67" s="16"/>
      <c r="WOX67" s="16"/>
      <c r="WOY67" s="16"/>
      <c r="WOZ67" s="16"/>
      <c r="WPA67" s="16"/>
      <c r="WPB67" s="16"/>
      <c r="WPC67" s="16"/>
      <c r="WPD67" s="16"/>
      <c r="WPE67" s="16"/>
      <c r="WPF67" s="16"/>
      <c r="WPG67" s="16"/>
      <c r="WPH67" s="16"/>
      <c r="WPI67" s="16"/>
      <c r="WPJ67" s="16"/>
      <c r="WPK67" s="16"/>
      <c r="WPL67" s="16"/>
      <c r="WPM67" s="16"/>
      <c r="WPN67" s="16"/>
      <c r="WPO67" s="16"/>
      <c r="WPP67" s="16"/>
      <c r="WPQ67" s="16"/>
      <c r="WPR67" s="16"/>
      <c r="WPS67" s="16"/>
      <c r="WPT67" s="16"/>
      <c r="WPU67" s="16"/>
      <c r="WPV67" s="16"/>
      <c r="WPW67" s="16"/>
      <c r="WPX67" s="16"/>
      <c r="WPY67" s="16"/>
      <c r="WPZ67" s="16"/>
      <c r="WQA67" s="16"/>
      <c r="WQB67" s="16"/>
      <c r="WQC67" s="16"/>
      <c r="WQD67" s="16"/>
      <c r="WQE67" s="16"/>
      <c r="WQF67" s="16"/>
      <c r="WQG67" s="16"/>
      <c r="WQH67" s="16"/>
      <c r="WQI67" s="16"/>
      <c r="WQJ67" s="16"/>
      <c r="WQK67" s="16"/>
      <c r="WQL67" s="16"/>
      <c r="WQM67" s="16"/>
      <c r="WQN67" s="16"/>
      <c r="WQO67" s="16"/>
      <c r="WQP67" s="16"/>
      <c r="WQQ67" s="16"/>
      <c r="WQR67" s="16"/>
      <c r="WQS67" s="16"/>
      <c r="WQT67" s="16"/>
      <c r="WQU67" s="16"/>
      <c r="WQV67" s="16"/>
      <c r="WQW67" s="16"/>
      <c r="WQX67" s="16"/>
      <c r="WQY67" s="16"/>
      <c r="WQZ67" s="16"/>
      <c r="WRA67" s="16"/>
      <c r="WRB67" s="16"/>
      <c r="WRC67" s="16"/>
      <c r="WRD67" s="16"/>
      <c r="WRE67" s="16"/>
      <c r="WRF67" s="16"/>
      <c r="WRG67" s="16"/>
      <c r="WRH67" s="16"/>
      <c r="WRI67" s="16"/>
      <c r="WRJ67" s="16"/>
      <c r="WRK67" s="16"/>
      <c r="WRL67" s="16"/>
      <c r="WRM67" s="16"/>
      <c r="WRN67" s="16"/>
      <c r="WRO67" s="16"/>
      <c r="WRP67" s="16"/>
      <c r="WRQ67" s="16"/>
      <c r="WRR67" s="16"/>
      <c r="WRS67" s="16"/>
      <c r="WRT67" s="16"/>
      <c r="WRU67" s="16"/>
      <c r="WRV67" s="16"/>
      <c r="WRW67" s="16"/>
      <c r="WRX67" s="16"/>
      <c r="WRY67" s="16"/>
      <c r="WRZ67" s="16"/>
      <c r="WSA67" s="16"/>
      <c r="WSB67" s="16"/>
      <c r="WSC67" s="16"/>
      <c r="WSD67" s="16"/>
      <c r="WSE67" s="16"/>
      <c r="WSF67" s="16"/>
      <c r="WSG67" s="16"/>
      <c r="WSH67" s="16"/>
      <c r="WSI67" s="16"/>
      <c r="WSJ67" s="16"/>
      <c r="WSK67" s="16"/>
      <c r="WSL67" s="16"/>
      <c r="WSM67" s="16"/>
      <c r="WSN67" s="16"/>
      <c r="WSO67" s="16"/>
      <c r="WSP67" s="16"/>
      <c r="WSQ67" s="16"/>
      <c r="WSR67" s="16"/>
      <c r="WSS67" s="16"/>
      <c r="WST67" s="16"/>
      <c r="WSU67" s="16"/>
      <c r="WSV67" s="16"/>
      <c r="WSW67" s="16"/>
      <c r="WSX67" s="16"/>
      <c r="WSY67" s="16"/>
      <c r="WSZ67" s="16"/>
      <c r="WTA67" s="16"/>
      <c r="WTB67" s="16"/>
      <c r="WTC67" s="16"/>
      <c r="WTD67" s="16"/>
      <c r="WTE67" s="16"/>
      <c r="WTF67" s="16"/>
      <c r="WTG67" s="16"/>
      <c r="WTH67" s="16"/>
      <c r="WTI67" s="16"/>
      <c r="WTJ67" s="16"/>
      <c r="WTK67" s="16"/>
      <c r="WTL67" s="16"/>
      <c r="WTM67" s="16"/>
      <c r="WTN67" s="16"/>
      <c r="WTO67" s="16"/>
      <c r="WTP67" s="16"/>
      <c r="WTQ67" s="16"/>
      <c r="WTR67" s="16"/>
      <c r="WTS67" s="16"/>
      <c r="WTT67" s="16"/>
      <c r="WTU67" s="16"/>
      <c r="WTV67" s="16"/>
      <c r="WTW67" s="16"/>
      <c r="WTX67" s="16"/>
      <c r="WTY67" s="16"/>
      <c r="WTZ67" s="16"/>
      <c r="WUA67" s="16"/>
      <c r="WUB67" s="16"/>
      <c r="WUC67" s="16"/>
      <c r="WUD67" s="16"/>
      <c r="WUE67" s="16"/>
      <c r="WUF67" s="16"/>
      <c r="WUG67" s="16"/>
      <c r="WUH67" s="16"/>
      <c r="WUI67" s="16"/>
      <c r="WUJ67" s="16"/>
      <c r="WUK67" s="16"/>
      <c r="WUL67" s="16"/>
      <c r="WUM67" s="16"/>
      <c r="WUN67" s="16"/>
      <c r="WUO67" s="16"/>
      <c r="WUP67" s="16"/>
      <c r="WUQ67" s="16"/>
      <c r="WUR67" s="16"/>
      <c r="WUS67" s="16"/>
      <c r="WUT67" s="16"/>
      <c r="WUU67" s="16"/>
      <c r="WUV67" s="16"/>
      <c r="WUW67" s="16"/>
      <c r="WUX67" s="16"/>
      <c r="WUY67" s="16"/>
      <c r="WUZ67" s="16"/>
      <c r="WVA67" s="16"/>
      <c r="WVB67" s="16"/>
      <c r="WVC67" s="16"/>
      <c r="WVD67" s="16"/>
      <c r="WVE67" s="16"/>
      <c r="WVF67" s="16"/>
      <c r="WVG67" s="16"/>
      <c r="WVH67" s="16"/>
      <c r="WVI67" s="16"/>
      <c r="WVJ67" s="16"/>
      <c r="WVK67" s="16"/>
      <c r="WVL67" s="16"/>
      <c r="WVM67" s="16"/>
      <c r="WVN67" s="16"/>
      <c r="WVO67" s="16"/>
      <c r="WVP67" s="16"/>
      <c r="WVQ67" s="16"/>
      <c r="WVR67" s="16"/>
      <c r="WVS67" s="16"/>
      <c r="WVT67" s="16"/>
      <c r="WVU67" s="16"/>
      <c r="WVV67" s="16"/>
      <c r="WVW67" s="16"/>
      <c r="WVX67" s="16"/>
      <c r="WVY67" s="16"/>
      <c r="WVZ67" s="16"/>
      <c r="WWA67" s="16"/>
      <c r="WWB67" s="16"/>
      <c r="WWC67" s="16"/>
      <c r="WWD67" s="16"/>
      <c r="WWE67" s="16"/>
      <c r="WWF67" s="16"/>
      <c r="WWG67" s="16"/>
      <c r="WWH67" s="16"/>
      <c r="WWI67" s="16"/>
      <c r="WWJ67" s="16"/>
      <c r="WWK67" s="16"/>
      <c r="WWL67" s="16"/>
      <c r="WWM67" s="16"/>
      <c r="WWN67" s="16"/>
      <c r="WWO67" s="16"/>
      <c r="WWP67" s="16"/>
      <c r="WWQ67" s="16"/>
      <c r="WWR67" s="16"/>
      <c r="WWS67" s="16"/>
      <c r="WWT67" s="16"/>
      <c r="WWU67" s="16"/>
      <c r="WWV67" s="16"/>
      <c r="WWW67" s="16"/>
      <c r="WWX67" s="16"/>
      <c r="WWY67" s="16"/>
      <c r="WWZ67" s="16"/>
      <c r="WXA67" s="16"/>
      <c r="WXB67" s="16"/>
      <c r="WXC67" s="16"/>
      <c r="WXD67" s="16"/>
      <c r="WXE67" s="16"/>
      <c r="WXF67" s="16"/>
      <c r="WXG67" s="16"/>
      <c r="WXH67" s="16"/>
      <c r="WXI67" s="16"/>
      <c r="WXJ67" s="16"/>
      <c r="WXK67" s="16"/>
      <c r="WXL67" s="16"/>
      <c r="WXM67" s="16"/>
      <c r="WXN67" s="16"/>
      <c r="WXO67" s="16"/>
      <c r="WXP67" s="16"/>
      <c r="WXQ67" s="16"/>
      <c r="WXR67" s="16"/>
      <c r="WXS67" s="16"/>
      <c r="WXT67" s="16"/>
      <c r="WXU67" s="16"/>
      <c r="WXV67" s="16"/>
      <c r="WXW67" s="16"/>
      <c r="WXX67" s="16"/>
      <c r="WXY67" s="16"/>
      <c r="WXZ67" s="16"/>
      <c r="WYA67" s="16"/>
      <c r="WYB67" s="16"/>
      <c r="WYC67" s="16"/>
      <c r="WYD67" s="16"/>
      <c r="WYE67" s="16"/>
      <c r="WYF67" s="16"/>
      <c r="WYG67" s="16"/>
      <c r="WYH67" s="16"/>
      <c r="WYI67" s="16"/>
      <c r="WYJ67" s="16"/>
      <c r="WYK67" s="16"/>
      <c r="WYL67" s="16"/>
      <c r="WYM67" s="16"/>
      <c r="WYN67" s="16"/>
      <c r="WYO67" s="16"/>
      <c r="WYP67" s="16"/>
      <c r="WYQ67" s="16"/>
      <c r="WYR67" s="16"/>
      <c r="WYS67" s="16"/>
      <c r="WYT67" s="16"/>
      <c r="WYU67" s="16"/>
      <c r="WYV67" s="16"/>
      <c r="WYW67" s="16"/>
      <c r="WYX67" s="16"/>
      <c r="WYY67" s="16"/>
      <c r="WYZ67" s="16"/>
      <c r="WZA67" s="16"/>
      <c r="WZB67" s="16"/>
      <c r="WZC67" s="16"/>
      <c r="WZD67" s="16"/>
      <c r="WZE67" s="16"/>
      <c r="WZF67" s="16"/>
      <c r="WZG67" s="16"/>
      <c r="WZH67" s="16"/>
      <c r="WZI67" s="16"/>
      <c r="WZJ67" s="16"/>
      <c r="WZK67" s="16"/>
      <c r="WZL67" s="16"/>
      <c r="WZM67" s="16"/>
      <c r="WZN67" s="16"/>
      <c r="WZO67" s="16"/>
      <c r="WZP67" s="16"/>
      <c r="WZQ67" s="16"/>
      <c r="WZR67" s="16"/>
      <c r="WZS67" s="16"/>
      <c r="WZT67" s="16"/>
      <c r="WZU67" s="16"/>
      <c r="WZV67" s="16"/>
      <c r="WZW67" s="16"/>
      <c r="WZX67" s="16"/>
      <c r="WZY67" s="16"/>
      <c r="WZZ67" s="16"/>
      <c r="XAA67" s="16"/>
      <c r="XAB67" s="16"/>
      <c r="XAC67" s="16"/>
      <c r="XAD67" s="16"/>
      <c r="XAE67" s="16"/>
      <c r="XAF67" s="16"/>
      <c r="XAG67" s="16"/>
      <c r="XAH67" s="16"/>
      <c r="XAI67" s="16"/>
      <c r="XAJ67" s="16"/>
      <c r="XAK67" s="16"/>
      <c r="XAL67" s="16"/>
      <c r="XAM67" s="16"/>
      <c r="XAN67" s="16"/>
      <c r="XAO67" s="16"/>
      <c r="XAP67" s="16"/>
      <c r="XAQ67" s="16"/>
      <c r="XAR67" s="16"/>
      <c r="XAS67" s="16"/>
      <c r="XAT67" s="16"/>
      <c r="XAU67" s="16"/>
      <c r="XAV67" s="16"/>
      <c r="XAW67" s="16"/>
      <c r="XAX67" s="16"/>
      <c r="XAY67" s="16"/>
      <c r="XAZ67" s="16"/>
      <c r="XBA67" s="16"/>
      <c r="XBB67" s="16"/>
      <c r="XBC67" s="16"/>
      <c r="XBD67" s="16"/>
      <c r="XBE67" s="16"/>
      <c r="XBF67" s="16"/>
      <c r="XBG67" s="16"/>
      <c r="XBH67" s="16"/>
      <c r="XBI67" s="16"/>
      <c r="XBJ67" s="16"/>
      <c r="XBK67" s="16"/>
      <c r="XBL67" s="16"/>
      <c r="XBM67" s="16"/>
      <c r="XBN67" s="16"/>
      <c r="XBO67" s="16"/>
      <c r="XBP67" s="16"/>
      <c r="XBQ67" s="16"/>
      <c r="XBR67" s="16"/>
      <c r="XBS67" s="16"/>
      <c r="XBT67" s="16"/>
      <c r="XBU67" s="16"/>
      <c r="XBV67" s="16"/>
      <c r="XBW67" s="16"/>
      <c r="XBX67" s="16"/>
      <c r="XBY67" s="16"/>
      <c r="XBZ67" s="16"/>
      <c r="XCA67" s="16"/>
      <c r="XCB67" s="16"/>
      <c r="XCC67" s="16"/>
      <c r="XCD67" s="16"/>
      <c r="XCE67" s="16"/>
      <c r="XCF67" s="16"/>
      <c r="XCG67" s="16"/>
      <c r="XCH67" s="16"/>
      <c r="XCI67" s="16"/>
      <c r="XCJ67" s="16"/>
      <c r="XCK67" s="16"/>
      <c r="XCL67" s="16"/>
      <c r="XCM67" s="16"/>
      <c r="XCN67" s="16"/>
      <c r="XCO67" s="16"/>
      <c r="XCP67" s="16"/>
      <c r="XCQ67" s="16"/>
      <c r="XCR67" s="16"/>
      <c r="XCS67" s="16"/>
      <c r="XCT67" s="16"/>
      <c r="XCU67" s="16"/>
      <c r="XCV67" s="16"/>
      <c r="XCW67" s="16"/>
      <c r="XCX67" s="16"/>
      <c r="XCY67" s="16"/>
      <c r="XCZ67" s="16"/>
      <c r="XDA67" s="16"/>
      <c r="XDB67" s="16"/>
      <c r="XDC67" s="16"/>
      <c r="XDD67" s="16"/>
      <c r="XDE67" s="16"/>
      <c r="XDF67" s="16"/>
      <c r="XDG67" s="16"/>
      <c r="XDH67" s="16"/>
      <c r="XDI67" s="16"/>
      <c r="XDJ67" s="16"/>
      <c r="XDK67" s="16"/>
      <c r="XDL67" s="16"/>
      <c r="XDM67" s="16"/>
      <c r="XDN67" s="16"/>
      <c r="XDO67" s="16"/>
      <c r="XDP67" s="16"/>
      <c r="XDQ67" s="16"/>
      <c r="XDR67" s="16"/>
      <c r="XDS67" s="16"/>
      <c r="XDT67" s="16"/>
      <c r="XDU67" s="16"/>
      <c r="XDV67" s="16"/>
      <c r="XDW67" s="16"/>
      <c r="XDX67" s="16"/>
      <c r="XDY67" s="16"/>
      <c r="XDZ67" s="16"/>
      <c r="XEA67" s="16"/>
      <c r="XEB67" s="16"/>
      <c r="XEC67" s="16"/>
      <c r="XED67" s="16"/>
      <c r="XEE67" s="16"/>
      <c r="XEF67" s="16"/>
      <c r="XEG67" s="16"/>
      <c r="XEH67" s="16"/>
      <c r="XEI67" s="16"/>
      <c r="XEJ67" s="16"/>
      <c r="XEK67" s="16"/>
      <c r="XEL67" s="16"/>
      <c r="XEM67" s="16"/>
      <c r="XEN67" s="16"/>
      <c r="XEO67" s="16"/>
      <c r="XEP67" s="16"/>
      <c r="XEQ67" s="16"/>
      <c r="XER67" s="16"/>
      <c r="XES67" s="16"/>
      <c r="XET67" s="16"/>
      <c r="XEU67" s="16"/>
    </row>
    <row r="68" spans="2:16375" s="16" customFormat="1" ht="28.5" hidden="1" customHeight="1" outlineLevel="2" x14ac:dyDescent="0.2">
      <c r="B68" s="109" t="s">
        <v>119</v>
      </c>
      <c r="C68" s="111" t="s">
        <v>301</v>
      </c>
      <c r="D68" s="748" t="s">
        <v>200</v>
      </c>
      <c r="E68" s="749"/>
      <c r="F68" s="749"/>
      <c r="G68" s="750"/>
      <c r="H68" s="763" t="s">
        <v>303</v>
      </c>
      <c r="I68" s="764"/>
      <c r="J68" s="763" t="s">
        <v>428</v>
      </c>
      <c r="K68" s="764"/>
    </row>
    <row r="69" spans="2:16375" s="16" customFormat="1" ht="22.5" hidden="1" customHeight="1" outlineLevel="2" x14ac:dyDescent="0.2">
      <c r="B69" s="148">
        <v>1</v>
      </c>
      <c r="C69" s="110" t="s">
        <v>270</v>
      </c>
      <c r="D69" s="110" t="s">
        <v>302</v>
      </c>
      <c r="E69" s="110"/>
      <c r="F69" s="110"/>
      <c r="G69" s="110"/>
      <c r="H69" s="738">
        <v>40995.26</v>
      </c>
      <c r="I69" s="738"/>
      <c r="J69" s="738">
        <v>9877259.6899999995</v>
      </c>
      <c r="K69" s="738"/>
    </row>
    <row r="70" spans="2:16375" s="16" customFormat="1" ht="22.5" hidden="1" customHeight="1" outlineLevel="2" x14ac:dyDescent="0.2">
      <c r="B70" s="64">
        <v>1</v>
      </c>
      <c r="C70" s="110" t="s">
        <v>427</v>
      </c>
      <c r="D70" s="110" t="s">
        <v>302</v>
      </c>
      <c r="E70" s="110"/>
      <c r="F70" s="110"/>
      <c r="G70" s="110"/>
      <c r="H70" s="738">
        <f>7319.76+3250</f>
        <v>10569.76</v>
      </c>
      <c r="I70" s="738"/>
      <c r="J70" s="738"/>
      <c r="K70" s="738"/>
    </row>
    <row r="71" spans="2:16375" s="16" customFormat="1" ht="12" hidden="1" customHeight="1" outlineLevel="2" x14ac:dyDescent="0.2">
      <c r="B71" s="628" t="s">
        <v>168</v>
      </c>
      <c r="C71" s="628"/>
      <c r="D71" s="628"/>
      <c r="E71" s="628"/>
      <c r="F71" s="628"/>
      <c r="G71" s="628"/>
      <c r="H71" s="630">
        <f>SUM(H69:I70)</f>
        <v>51565.020000000004</v>
      </c>
      <c r="I71" s="630"/>
      <c r="J71" s="630">
        <f>SUM(J59:K70)</f>
        <v>9877259.6899999995</v>
      </c>
      <c r="K71" s="630"/>
    </row>
    <row r="72" spans="2:16375" ht="12" customHeight="1" collapsed="1" x14ac:dyDescent="0.2"/>
    <row r="73" spans="2:16375" ht="12" customHeight="1" x14ac:dyDescent="0.2"/>
    <row r="74" spans="2:16375" s="15" customFormat="1" ht="20.25" customHeight="1" x14ac:dyDescent="0.2">
      <c r="B74" s="448" t="s">
        <v>314</v>
      </c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</row>
    <row r="75" spans="2:16375" ht="12" customHeight="1" outlineLevel="2" x14ac:dyDescent="0.2">
      <c r="E75" s="147"/>
    </row>
    <row r="76" spans="2:16375" ht="12" customHeight="1" outlineLevel="2" x14ac:dyDescent="0.2">
      <c r="B76" s="765" t="s">
        <v>118</v>
      </c>
      <c r="C76" s="765"/>
      <c r="D76" s="765"/>
      <c r="E76" s="765"/>
      <c r="F76" s="765"/>
      <c r="G76" s="765"/>
      <c r="H76" s="767" t="s">
        <v>306</v>
      </c>
      <c r="I76" s="767"/>
      <c r="J76" s="767"/>
      <c r="K76" s="767"/>
      <c r="L76"/>
      <c r="M76"/>
      <c r="N76"/>
      <c r="O76"/>
    </row>
    <row r="77" spans="2:16375" ht="12" customHeight="1" outlineLevel="2" x14ac:dyDescent="0.2">
      <c r="B77" s="766"/>
      <c r="C77" s="766"/>
      <c r="D77" s="766"/>
      <c r="E77" s="766"/>
      <c r="F77" s="766"/>
      <c r="G77" s="766"/>
      <c r="H77" s="768"/>
      <c r="I77" s="768"/>
      <c r="J77" s="768"/>
      <c r="K77" s="768"/>
      <c r="L77"/>
      <c r="M77"/>
      <c r="N77"/>
      <c r="O77"/>
    </row>
    <row r="78" spans="2:16375" ht="12" customHeight="1" outlineLevel="2" x14ac:dyDescent="0.2">
      <c r="B78" s="503" t="s">
        <v>480</v>
      </c>
      <c r="C78" s="504"/>
      <c r="D78" s="504"/>
      <c r="E78" s="504"/>
      <c r="F78" s="504"/>
      <c r="G78" s="505"/>
      <c r="H78" s="769">
        <f>H83/J83</f>
        <v>4.3447666616621191E-3</v>
      </c>
      <c r="I78" s="770"/>
      <c r="J78" s="770"/>
      <c r="K78" s="771"/>
      <c r="L78"/>
      <c r="M78"/>
      <c r="N78"/>
      <c r="O78"/>
    </row>
    <row r="79" spans="2:16375" outlineLevel="2" x14ac:dyDescent="0.2">
      <c r="B79" s="506"/>
      <c r="C79" s="507"/>
      <c r="D79" s="507"/>
      <c r="E79" s="507"/>
      <c r="F79" s="507"/>
      <c r="G79" s="508"/>
      <c r="H79" s="772"/>
      <c r="I79" s="773"/>
      <c r="J79" s="773"/>
      <c r="K79" s="774"/>
      <c r="L79"/>
      <c r="M79"/>
      <c r="N79"/>
      <c r="O79"/>
    </row>
    <row r="80" spans="2:16375" outlineLevel="2" x14ac:dyDescent="0.2">
      <c r="B80" s="32"/>
      <c r="C80" s="32"/>
      <c r="D80" s="32"/>
      <c r="E80" s="32"/>
      <c r="F80" s="32"/>
      <c r="G80" s="32"/>
      <c r="H80" s="146"/>
      <c r="I80" s="146"/>
      <c r="J80" s="146"/>
      <c r="K80" s="146"/>
      <c r="L80"/>
      <c r="M80"/>
      <c r="N80"/>
      <c r="O80"/>
    </row>
    <row r="81" spans="2:16375" ht="12" customHeight="1" outlineLevel="2" x14ac:dyDescent="0.2">
      <c r="E81" s="14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  <c r="IW81" s="16"/>
      <c r="IX81" s="16"/>
      <c r="IY81" s="16"/>
      <c r="IZ81" s="16"/>
      <c r="JA81" s="16"/>
      <c r="JB81" s="16"/>
      <c r="JC81" s="16"/>
      <c r="JD81" s="16"/>
      <c r="JE81" s="16"/>
      <c r="JF81" s="16"/>
      <c r="JG81" s="16"/>
      <c r="JH81" s="16"/>
      <c r="JI81" s="16"/>
      <c r="JJ81" s="16"/>
      <c r="JK81" s="16"/>
      <c r="JL81" s="16"/>
      <c r="JM81" s="16"/>
      <c r="JN81" s="16"/>
      <c r="JO81" s="16"/>
      <c r="JP81" s="16"/>
      <c r="JQ81" s="16"/>
      <c r="JR81" s="16"/>
      <c r="JS81" s="16"/>
      <c r="JT81" s="16"/>
      <c r="JU81" s="16"/>
      <c r="JV81" s="16"/>
      <c r="JW81" s="16"/>
      <c r="JX81" s="16"/>
      <c r="JY81" s="16"/>
      <c r="JZ81" s="16"/>
      <c r="KA81" s="16"/>
      <c r="KB81" s="16"/>
      <c r="KC81" s="16"/>
      <c r="KD81" s="16"/>
      <c r="KE81" s="16"/>
      <c r="KF81" s="16"/>
      <c r="KG81" s="16"/>
      <c r="KH81" s="16"/>
      <c r="KI81" s="16"/>
      <c r="KJ81" s="16"/>
      <c r="KK81" s="16"/>
      <c r="KL81" s="16"/>
      <c r="KM81" s="16"/>
      <c r="KN81" s="16"/>
      <c r="KO81" s="16"/>
      <c r="KP81" s="16"/>
      <c r="KQ81" s="16"/>
      <c r="KR81" s="16"/>
      <c r="KS81" s="16"/>
      <c r="KT81" s="16"/>
      <c r="KU81" s="16"/>
      <c r="KV81" s="16"/>
      <c r="KW81" s="16"/>
      <c r="KX81" s="16"/>
      <c r="KY81" s="16"/>
      <c r="KZ81" s="16"/>
      <c r="LA81" s="16"/>
      <c r="LB81" s="16"/>
      <c r="LC81" s="16"/>
      <c r="LD81" s="16"/>
      <c r="LE81" s="16"/>
      <c r="LF81" s="16"/>
      <c r="LG81" s="16"/>
      <c r="LH81" s="16"/>
      <c r="LI81" s="16"/>
      <c r="LJ81" s="16"/>
      <c r="LK81" s="16"/>
      <c r="LL81" s="16"/>
      <c r="LM81" s="16"/>
      <c r="LN81" s="16"/>
      <c r="LO81" s="16"/>
      <c r="LP81" s="16"/>
      <c r="LQ81" s="16"/>
      <c r="LR81" s="16"/>
      <c r="LS81" s="16"/>
      <c r="LT81" s="16"/>
      <c r="LU81" s="16"/>
      <c r="LV81" s="16"/>
      <c r="LW81" s="16"/>
      <c r="LX81" s="16"/>
      <c r="LY81" s="16"/>
      <c r="LZ81" s="16"/>
      <c r="MA81" s="16"/>
      <c r="MB81" s="16"/>
      <c r="MC81" s="16"/>
      <c r="MD81" s="16"/>
      <c r="ME81" s="16"/>
      <c r="MF81" s="16"/>
      <c r="MG81" s="16"/>
      <c r="MH81" s="16"/>
      <c r="MI81" s="16"/>
      <c r="MJ81" s="16"/>
      <c r="MK81" s="16"/>
      <c r="ML81" s="16"/>
      <c r="MM81" s="16"/>
      <c r="MN81" s="16"/>
      <c r="MO81" s="16"/>
      <c r="MP81" s="16"/>
      <c r="MQ81" s="16"/>
      <c r="MR81" s="16"/>
      <c r="MS81" s="16"/>
      <c r="MT81" s="16"/>
      <c r="MU81" s="16"/>
      <c r="MV81" s="16"/>
      <c r="MW81" s="16"/>
      <c r="MX81" s="16"/>
      <c r="MY81" s="16"/>
      <c r="MZ81" s="16"/>
      <c r="NA81" s="16"/>
      <c r="NB81" s="16"/>
      <c r="NC81" s="16"/>
      <c r="ND81" s="16"/>
      <c r="NE81" s="16"/>
      <c r="NF81" s="16"/>
      <c r="NG81" s="16"/>
      <c r="NH81" s="16"/>
      <c r="NI81" s="16"/>
      <c r="NJ81" s="16"/>
      <c r="NK81" s="16"/>
      <c r="NL81" s="16"/>
      <c r="NM81" s="16"/>
      <c r="NN81" s="16"/>
      <c r="NO81" s="16"/>
      <c r="NP81" s="16"/>
      <c r="NQ81" s="16"/>
      <c r="NR81" s="16"/>
      <c r="NS81" s="16"/>
      <c r="NT81" s="16"/>
      <c r="NU81" s="16"/>
      <c r="NV81" s="16"/>
      <c r="NW81" s="16"/>
      <c r="NX81" s="16"/>
      <c r="NY81" s="16"/>
      <c r="NZ81" s="16"/>
      <c r="OA81" s="16"/>
      <c r="OB81" s="16"/>
      <c r="OC81" s="16"/>
      <c r="OD81" s="16"/>
      <c r="OE81" s="16"/>
      <c r="OF81" s="16"/>
      <c r="OG81" s="16"/>
      <c r="OH81" s="16"/>
      <c r="OI81" s="16"/>
      <c r="OJ81" s="16"/>
      <c r="OK81" s="16"/>
      <c r="OL81" s="16"/>
      <c r="OM81" s="16"/>
      <c r="ON81" s="16"/>
      <c r="OO81" s="16"/>
      <c r="OP81" s="16"/>
      <c r="OQ81" s="16"/>
      <c r="OR81" s="16"/>
      <c r="OS81" s="16"/>
      <c r="OT81" s="16"/>
      <c r="OU81" s="16"/>
      <c r="OV81" s="16"/>
      <c r="OW81" s="16"/>
      <c r="OX81" s="16"/>
      <c r="OY81" s="16"/>
      <c r="OZ81" s="16"/>
      <c r="PA81" s="16"/>
      <c r="PB81" s="16"/>
      <c r="PC81" s="16"/>
      <c r="PD81" s="16"/>
      <c r="PE81" s="16"/>
      <c r="PF81" s="16"/>
      <c r="PG81" s="16"/>
      <c r="PH81" s="16"/>
      <c r="PI81" s="16"/>
      <c r="PJ81" s="16"/>
      <c r="PK81" s="16"/>
      <c r="PL81" s="16"/>
      <c r="PM81" s="16"/>
      <c r="PN81" s="16"/>
      <c r="PO81" s="16"/>
      <c r="PP81" s="16"/>
      <c r="PQ81" s="16"/>
      <c r="PR81" s="16"/>
      <c r="PS81" s="16"/>
      <c r="PT81" s="16"/>
      <c r="PU81" s="16"/>
      <c r="PV81" s="16"/>
      <c r="PW81" s="16"/>
      <c r="PX81" s="16"/>
      <c r="PY81" s="16"/>
      <c r="PZ81" s="16"/>
      <c r="QA81" s="16"/>
      <c r="QB81" s="16"/>
      <c r="QC81" s="16"/>
      <c r="QD81" s="16"/>
      <c r="QE81" s="16"/>
      <c r="QF81" s="16"/>
      <c r="QG81" s="16"/>
      <c r="QH81" s="16"/>
      <c r="QI81" s="16"/>
      <c r="QJ81" s="16"/>
      <c r="QK81" s="16"/>
      <c r="QL81" s="16"/>
      <c r="QM81" s="16"/>
      <c r="QN81" s="16"/>
      <c r="QO81" s="16"/>
      <c r="QP81" s="16"/>
      <c r="QQ81" s="16"/>
      <c r="QR81" s="16"/>
      <c r="QS81" s="16"/>
      <c r="QT81" s="16"/>
      <c r="QU81" s="16"/>
      <c r="QV81" s="16"/>
      <c r="QW81" s="16"/>
      <c r="QX81" s="16"/>
      <c r="QY81" s="16"/>
      <c r="QZ81" s="16"/>
      <c r="RA81" s="16"/>
      <c r="RB81" s="16"/>
      <c r="RC81" s="16"/>
      <c r="RD81" s="16"/>
      <c r="RE81" s="16"/>
      <c r="RF81" s="16"/>
      <c r="RG81" s="16"/>
      <c r="RH81" s="16"/>
      <c r="RI81" s="16"/>
      <c r="RJ81" s="16"/>
      <c r="RK81" s="16"/>
      <c r="RL81" s="16"/>
      <c r="RM81" s="16"/>
      <c r="RN81" s="16"/>
      <c r="RO81" s="16"/>
      <c r="RP81" s="16"/>
      <c r="RQ81" s="16"/>
      <c r="RR81" s="16"/>
      <c r="RS81" s="16"/>
      <c r="RT81" s="16"/>
      <c r="RU81" s="16"/>
      <c r="RV81" s="16"/>
      <c r="RW81" s="16"/>
      <c r="RX81" s="16"/>
      <c r="RY81" s="16"/>
      <c r="RZ81" s="16"/>
      <c r="SA81" s="16"/>
      <c r="SB81" s="16"/>
      <c r="SC81" s="16"/>
      <c r="SD81" s="16"/>
      <c r="SE81" s="16"/>
      <c r="SF81" s="16"/>
      <c r="SG81" s="16"/>
      <c r="SH81" s="16"/>
      <c r="SI81" s="16"/>
      <c r="SJ81" s="16"/>
      <c r="SK81" s="16"/>
      <c r="SL81" s="16"/>
      <c r="SM81" s="16"/>
      <c r="SN81" s="16"/>
      <c r="SO81" s="16"/>
      <c r="SP81" s="16"/>
      <c r="SQ81" s="16"/>
      <c r="SR81" s="16"/>
      <c r="SS81" s="16"/>
      <c r="ST81" s="16"/>
      <c r="SU81" s="16"/>
      <c r="SV81" s="16"/>
      <c r="SW81" s="16"/>
      <c r="SX81" s="16"/>
      <c r="SY81" s="16"/>
      <c r="SZ81" s="16"/>
      <c r="TA81" s="16"/>
      <c r="TB81" s="16"/>
      <c r="TC81" s="16"/>
      <c r="TD81" s="16"/>
      <c r="TE81" s="16"/>
      <c r="TF81" s="16"/>
      <c r="TG81" s="16"/>
      <c r="TH81" s="16"/>
      <c r="TI81" s="16"/>
      <c r="TJ81" s="16"/>
      <c r="TK81" s="16"/>
      <c r="TL81" s="16"/>
      <c r="TM81" s="16"/>
      <c r="TN81" s="16"/>
      <c r="TO81" s="16"/>
      <c r="TP81" s="16"/>
      <c r="TQ81" s="16"/>
      <c r="TR81" s="16"/>
      <c r="TS81" s="16"/>
      <c r="TT81" s="16"/>
      <c r="TU81" s="16"/>
      <c r="TV81" s="16"/>
      <c r="TW81" s="16"/>
      <c r="TX81" s="16"/>
      <c r="TY81" s="16"/>
      <c r="TZ81" s="16"/>
      <c r="UA81" s="16"/>
      <c r="UB81" s="16"/>
      <c r="UC81" s="16"/>
      <c r="UD81" s="16"/>
      <c r="UE81" s="16"/>
      <c r="UF81" s="16"/>
      <c r="UG81" s="16"/>
      <c r="UH81" s="16"/>
      <c r="UI81" s="16"/>
      <c r="UJ81" s="16"/>
      <c r="UK81" s="16"/>
      <c r="UL81" s="16"/>
      <c r="UM81" s="16"/>
      <c r="UN81" s="16"/>
      <c r="UO81" s="16"/>
      <c r="UP81" s="16"/>
      <c r="UQ81" s="16"/>
      <c r="UR81" s="16"/>
      <c r="US81" s="16"/>
      <c r="UT81" s="16"/>
      <c r="UU81" s="16"/>
      <c r="UV81" s="16"/>
      <c r="UW81" s="16"/>
      <c r="UX81" s="16"/>
      <c r="UY81" s="16"/>
      <c r="UZ81" s="16"/>
      <c r="VA81" s="16"/>
      <c r="VB81" s="16"/>
      <c r="VC81" s="16"/>
      <c r="VD81" s="16"/>
      <c r="VE81" s="16"/>
      <c r="VF81" s="16"/>
      <c r="VG81" s="16"/>
      <c r="VH81" s="16"/>
      <c r="VI81" s="16"/>
      <c r="VJ81" s="16"/>
      <c r="VK81" s="16"/>
      <c r="VL81" s="16"/>
      <c r="VM81" s="16"/>
      <c r="VN81" s="16"/>
      <c r="VO81" s="16"/>
      <c r="VP81" s="16"/>
      <c r="VQ81" s="16"/>
      <c r="VR81" s="16"/>
      <c r="VS81" s="16"/>
      <c r="VT81" s="16"/>
      <c r="VU81" s="16"/>
      <c r="VV81" s="16"/>
      <c r="VW81" s="16"/>
      <c r="VX81" s="16"/>
      <c r="VY81" s="16"/>
      <c r="VZ81" s="16"/>
      <c r="WA81" s="16"/>
      <c r="WB81" s="16"/>
      <c r="WC81" s="16"/>
      <c r="WD81" s="16"/>
      <c r="WE81" s="16"/>
      <c r="WF81" s="16"/>
      <c r="WG81" s="16"/>
      <c r="WH81" s="16"/>
      <c r="WI81" s="16"/>
      <c r="WJ81" s="16"/>
      <c r="WK81" s="16"/>
      <c r="WL81" s="16"/>
      <c r="WM81" s="16"/>
      <c r="WN81" s="16"/>
      <c r="WO81" s="16"/>
      <c r="WP81" s="16"/>
      <c r="WQ81" s="16"/>
      <c r="WR81" s="16"/>
      <c r="WS81" s="16"/>
      <c r="WT81" s="16"/>
      <c r="WU81" s="16"/>
      <c r="WV81" s="16"/>
      <c r="WW81" s="16"/>
      <c r="WX81" s="16"/>
      <c r="WY81" s="16"/>
      <c r="WZ81" s="16"/>
      <c r="XA81" s="16"/>
      <c r="XB81" s="16"/>
      <c r="XC81" s="16"/>
      <c r="XD81" s="16"/>
      <c r="XE81" s="16"/>
      <c r="XF81" s="16"/>
      <c r="XG81" s="16"/>
      <c r="XH81" s="16"/>
      <c r="XI81" s="16"/>
      <c r="XJ81" s="16"/>
      <c r="XK81" s="16"/>
      <c r="XL81" s="16"/>
      <c r="XM81" s="16"/>
      <c r="XN81" s="16"/>
      <c r="XO81" s="16"/>
      <c r="XP81" s="16"/>
      <c r="XQ81" s="16"/>
      <c r="XR81" s="16"/>
      <c r="XS81" s="16"/>
      <c r="XT81" s="16"/>
      <c r="XU81" s="16"/>
      <c r="XV81" s="16"/>
      <c r="XW81" s="16"/>
      <c r="XX81" s="16"/>
      <c r="XY81" s="16"/>
      <c r="XZ81" s="16"/>
      <c r="YA81" s="16"/>
      <c r="YB81" s="16"/>
      <c r="YC81" s="16"/>
      <c r="YD81" s="16"/>
      <c r="YE81" s="16"/>
      <c r="YF81" s="16"/>
      <c r="YG81" s="16"/>
      <c r="YH81" s="16"/>
      <c r="YI81" s="16"/>
      <c r="YJ81" s="16"/>
      <c r="YK81" s="16"/>
      <c r="YL81" s="16"/>
      <c r="YM81" s="16"/>
      <c r="YN81" s="16"/>
      <c r="YO81" s="16"/>
      <c r="YP81" s="16"/>
      <c r="YQ81" s="16"/>
      <c r="YR81" s="16"/>
      <c r="YS81" s="16"/>
      <c r="YT81" s="16"/>
      <c r="YU81" s="16"/>
      <c r="YV81" s="16"/>
      <c r="YW81" s="16"/>
      <c r="YX81" s="16"/>
      <c r="YY81" s="16"/>
      <c r="YZ81" s="16"/>
      <c r="ZA81" s="16"/>
      <c r="ZB81" s="16"/>
      <c r="ZC81" s="16"/>
      <c r="ZD81" s="16"/>
      <c r="ZE81" s="16"/>
      <c r="ZF81" s="16"/>
      <c r="ZG81" s="16"/>
      <c r="ZH81" s="16"/>
      <c r="ZI81" s="16"/>
      <c r="ZJ81" s="16"/>
      <c r="ZK81" s="16"/>
      <c r="ZL81" s="16"/>
      <c r="ZM81" s="16"/>
      <c r="ZN81" s="16"/>
      <c r="ZO81" s="16"/>
      <c r="ZP81" s="16"/>
      <c r="ZQ81" s="16"/>
      <c r="ZR81" s="16"/>
      <c r="ZS81" s="16"/>
      <c r="ZT81" s="16"/>
      <c r="ZU81" s="16"/>
      <c r="ZV81" s="16"/>
      <c r="ZW81" s="16"/>
      <c r="ZX81" s="16"/>
      <c r="ZY81" s="16"/>
      <c r="ZZ81" s="16"/>
      <c r="AAA81" s="16"/>
      <c r="AAB81" s="16"/>
      <c r="AAC81" s="16"/>
      <c r="AAD81" s="16"/>
      <c r="AAE81" s="16"/>
      <c r="AAF81" s="16"/>
      <c r="AAG81" s="16"/>
      <c r="AAH81" s="16"/>
      <c r="AAI81" s="16"/>
      <c r="AAJ81" s="16"/>
      <c r="AAK81" s="16"/>
      <c r="AAL81" s="16"/>
      <c r="AAM81" s="16"/>
      <c r="AAN81" s="16"/>
      <c r="AAO81" s="16"/>
      <c r="AAP81" s="16"/>
      <c r="AAQ81" s="16"/>
      <c r="AAR81" s="16"/>
      <c r="AAS81" s="16"/>
      <c r="AAT81" s="16"/>
      <c r="AAU81" s="16"/>
      <c r="AAV81" s="16"/>
      <c r="AAW81" s="16"/>
      <c r="AAX81" s="16"/>
      <c r="AAY81" s="16"/>
      <c r="AAZ81" s="16"/>
      <c r="ABA81" s="16"/>
      <c r="ABB81" s="16"/>
      <c r="ABC81" s="16"/>
      <c r="ABD81" s="16"/>
      <c r="ABE81" s="16"/>
      <c r="ABF81" s="16"/>
      <c r="ABG81" s="16"/>
      <c r="ABH81" s="16"/>
      <c r="ABI81" s="16"/>
      <c r="ABJ81" s="16"/>
      <c r="ABK81" s="16"/>
      <c r="ABL81" s="16"/>
      <c r="ABM81" s="16"/>
      <c r="ABN81" s="16"/>
      <c r="ABO81" s="16"/>
      <c r="ABP81" s="16"/>
      <c r="ABQ81" s="16"/>
      <c r="ABR81" s="16"/>
      <c r="ABS81" s="16"/>
      <c r="ABT81" s="16"/>
      <c r="ABU81" s="16"/>
      <c r="ABV81" s="16"/>
      <c r="ABW81" s="16"/>
      <c r="ABX81" s="16"/>
      <c r="ABY81" s="16"/>
      <c r="ABZ81" s="16"/>
      <c r="ACA81" s="16"/>
      <c r="ACB81" s="16"/>
      <c r="ACC81" s="16"/>
      <c r="ACD81" s="16"/>
      <c r="ACE81" s="16"/>
      <c r="ACF81" s="16"/>
      <c r="ACG81" s="16"/>
      <c r="ACH81" s="16"/>
      <c r="ACI81" s="16"/>
      <c r="ACJ81" s="16"/>
      <c r="ACK81" s="16"/>
      <c r="ACL81" s="16"/>
      <c r="ACM81" s="16"/>
      <c r="ACN81" s="16"/>
      <c r="ACO81" s="16"/>
      <c r="ACP81" s="16"/>
      <c r="ACQ81" s="16"/>
      <c r="ACR81" s="16"/>
      <c r="ACS81" s="16"/>
      <c r="ACT81" s="16"/>
      <c r="ACU81" s="16"/>
      <c r="ACV81" s="16"/>
      <c r="ACW81" s="16"/>
      <c r="ACX81" s="16"/>
      <c r="ACY81" s="16"/>
      <c r="ACZ81" s="16"/>
      <c r="ADA81" s="16"/>
      <c r="ADB81" s="16"/>
      <c r="ADC81" s="16"/>
      <c r="ADD81" s="16"/>
      <c r="ADE81" s="16"/>
      <c r="ADF81" s="16"/>
      <c r="ADG81" s="16"/>
      <c r="ADH81" s="16"/>
      <c r="ADI81" s="16"/>
      <c r="ADJ81" s="16"/>
      <c r="ADK81" s="16"/>
      <c r="ADL81" s="16"/>
      <c r="ADM81" s="16"/>
      <c r="ADN81" s="16"/>
      <c r="ADO81" s="16"/>
      <c r="ADP81" s="16"/>
      <c r="ADQ81" s="16"/>
      <c r="ADR81" s="16"/>
      <c r="ADS81" s="16"/>
      <c r="ADT81" s="16"/>
      <c r="ADU81" s="16"/>
      <c r="ADV81" s="16"/>
      <c r="ADW81" s="16"/>
      <c r="ADX81" s="16"/>
      <c r="ADY81" s="16"/>
      <c r="ADZ81" s="16"/>
      <c r="AEA81" s="16"/>
      <c r="AEB81" s="16"/>
      <c r="AEC81" s="16"/>
      <c r="AED81" s="16"/>
      <c r="AEE81" s="16"/>
      <c r="AEF81" s="16"/>
      <c r="AEG81" s="16"/>
      <c r="AEH81" s="16"/>
      <c r="AEI81" s="16"/>
      <c r="AEJ81" s="16"/>
      <c r="AEK81" s="16"/>
      <c r="AEL81" s="16"/>
      <c r="AEM81" s="16"/>
      <c r="AEN81" s="16"/>
      <c r="AEO81" s="16"/>
      <c r="AEP81" s="16"/>
      <c r="AEQ81" s="16"/>
      <c r="AER81" s="16"/>
      <c r="AES81" s="16"/>
      <c r="AET81" s="16"/>
      <c r="AEU81" s="16"/>
      <c r="AEV81" s="16"/>
      <c r="AEW81" s="16"/>
      <c r="AEX81" s="16"/>
      <c r="AEY81" s="16"/>
      <c r="AEZ81" s="16"/>
      <c r="AFA81" s="16"/>
      <c r="AFB81" s="16"/>
      <c r="AFC81" s="16"/>
      <c r="AFD81" s="16"/>
      <c r="AFE81" s="16"/>
      <c r="AFF81" s="16"/>
      <c r="AFG81" s="16"/>
      <c r="AFH81" s="16"/>
      <c r="AFI81" s="16"/>
      <c r="AFJ81" s="16"/>
      <c r="AFK81" s="16"/>
      <c r="AFL81" s="16"/>
      <c r="AFM81" s="16"/>
      <c r="AFN81" s="16"/>
      <c r="AFO81" s="16"/>
      <c r="AFP81" s="16"/>
      <c r="AFQ81" s="16"/>
      <c r="AFR81" s="16"/>
      <c r="AFS81" s="16"/>
      <c r="AFT81" s="16"/>
      <c r="AFU81" s="16"/>
      <c r="AFV81" s="16"/>
      <c r="AFW81" s="16"/>
      <c r="AFX81" s="16"/>
      <c r="AFY81" s="16"/>
      <c r="AFZ81" s="16"/>
      <c r="AGA81" s="16"/>
      <c r="AGB81" s="16"/>
      <c r="AGC81" s="16"/>
      <c r="AGD81" s="16"/>
      <c r="AGE81" s="16"/>
      <c r="AGF81" s="16"/>
      <c r="AGG81" s="16"/>
      <c r="AGH81" s="16"/>
      <c r="AGI81" s="16"/>
      <c r="AGJ81" s="16"/>
      <c r="AGK81" s="16"/>
      <c r="AGL81" s="16"/>
      <c r="AGM81" s="16"/>
      <c r="AGN81" s="16"/>
      <c r="AGO81" s="16"/>
      <c r="AGP81" s="16"/>
      <c r="AGQ81" s="16"/>
      <c r="AGR81" s="16"/>
      <c r="AGS81" s="16"/>
      <c r="AGT81" s="16"/>
      <c r="AGU81" s="16"/>
      <c r="AGV81" s="16"/>
      <c r="AGW81" s="16"/>
      <c r="AGX81" s="16"/>
      <c r="AGY81" s="16"/>
      <c r="AGZ81" s="16"/>
      <c r="AHA81" s="16"/>
      <c r="AHB81" s="16"/>
      <c r="AHC81" s="16"/>
      <c r="AHD81" s="16"/>
      <c r="AHE81" s="16"/>
      <c r="AHF81" s="16"/>
      <c r="AHG81" s="16"/>
      <c r="AHH81" s="16"/>
      <c r="AHI81" s="16"/>
      <c r="AHJ81" s="16"/>
      <c r="AHK81" s="16"/>
      <c r="AHL81" s="16"/>
      <c r="AHM81" s="16"/>
      <c r="AHN81" s="16"/>
      <c r="AHO81" s="16"/>
      <c r="AHP81" s="16"/>
      <c r="AHQ81" s="16"/>
      <c r="AHR81" s="16"/>
      <c r="AHS81" s="16"/>
      <c r="AHT81" s="16"/>
      <c r="AHU81" s="16"/>
      <c r="AHV81" s="16"/>
      <c r="AHW81" s="16"/>
      <c r="AHX81" s="16"/>
      <c r="AHY81" s="16"/>
      <c r="AHZ81" s="16"/>
      <c r="AIA81" s="16"/>
      <c r="AIB81" s="16"/>
      <c r="AIC81" s="16"/>
      <c r="AID81" s="16"/>
      <c r="AIE81" s="16"/>
      <c r="AIF81" s="16"/>
      <c r="AIG81" s="16"/>
      <c r="AIH81" s="16"/>
      <c r="AII81" s="16"/>
      <c r="AIJ81" s="16"/>
      <c r="AIK81" s="16"/>
      <c r="AIL81" s="16"/>
      <c r="AIM81" s="16"/>
      <c r="AIN81" s="16"/>
      <c r="AIO81" s="16"/>
      <c r="AIP81" s="16"/>
      <c r="AIQ81" s="16"/>
      <c r="AIR81" s="16"/>
      <c r="AIS81" s="16"/>
      <c r="AIT81" s="16"/>
      <c r="AIU81" s="16"/>
      <c r="AIV81" s="16"/>
      <c r="AIW81" s="16"/>
      <c r="AIX81" s="16"/>
      <c r="AIY81" s="16"/>
      <c r="AIZ81" s="16"/>
      <c r="AJA81" s="16"/>
      <c r="AJB81" s="16"/>
      <c r="AJC81" s="16"/>
      <c r="AJD81" s="16"/>
      <c r="AJE81" s="16"/>
      <c r="AJF81" s="16"/>
      <c r="AJG81" s="16"/>
      <c r="AJH81" s="16"/>
      <c r="AJI81" s="16"/>
      <c r="AJJ81" s="16"/>
      <c r="AJK81" s="16"/>
      <c r="AJL81" s="16"/>
      <c r="AJM81" s="16"/>
      <c r="AJN81" s="16"/>
      <c r="AJO81" s="16"/>
      <c r="AJP81" s="16"/>
      <c r="AJQ81" s="16"/>
      <c r="AJR81" s="16"/>
      <c r="AJS81" s="16"/>
      <c r="AJT81" s="16"/>
      <c r="AJU81" s="16"/>
      <c r="AJV81" s="16"/>
      <c r="AJW81" s="16"/>
      <c r="AJX81" s="16"/>
      <c r="AJY81" s="16"/>
      <c r="AJZ81" s="16"/>
      <c r="AKA81" s="16"/>
      <c r="AKB81" s="16"/>
      <c r="AKC81" s="16"/>
      <c r="AKD81" s="16"/>
      <c r="AKE81" s="16"/>
      <c r="AKF81" s="16"/>
      <c r="AKG81" s="16"/>
      <c r="AKH81" s="16"/>
      <c r="AKI81" s="16"/>
      <c r="AKJ81" s="16"/>
      <c r="AKK81" s="16"/>
      <c r="AKL81" s="16"/>
      <c r="AKM81" s="16"/>
      <c r="AKN81" s="16"/>
      <c r="AKO81" s="16"/>
      <c r="AKP81" s="16"/>
      <c r="AKQ81" s="16"/>
      <c r="AKR81" s="16"/>
      <c r="AKS81" s="16"/>
      <c r="AKT81" s="16"/>
      <c r="AKU81" s="16"/>
      <c r="AKV81" s="16"/>
      <c r="AKW81" s="16"/>
      <c r="AKX81" s="16"/>
      <c r="AKY81" s="16"/>
      <c r="AKZ81" s="16"/>
      <c r="ALA81" s="16"/>
      <c r="ALB81" s="16"/>
      <c r="ALC81" s="16"/>
      <c r="ALD81" s="16"/>
      <c r="ALE81" s="16"/>
      <c r="ALF81" s="16"/>
      <c r="ALG81" s="16"/>
      <c r="ALH81" s="16"/>
      <c r="ALI81" s="16"/>
      <c r="ALJ81" s="16"/>
      <c r="ALK81" s="16"/>
      <c r="ALL81" s="16"/>
      <c r="ALM81" s="16"/>
      <c r="ALN81" s="16"/>
      <c r="ALO81" s="16"/>
      <c r="ALP81" s="16"/>
      <c r="ALQ81" s="16"/>
      <c r="ALR81" s="16"/>
      <c r="ALS81" s="16"/>
      <c r="ALT81" s="16"/>
      <c r="ALU81" s="16"/>
      <c r="ALV81" s="16"/>
      <c r="ALW81" s="16"/>
      <c r="ALX81" s="16"/>
      <c r="ALY81" s="16"/>
      <c r="ALZ81" s="16"/>
      <c r="AMA81" s="16"/>
      <c r="AMB81" s="16"/>
      <c r="AMC81" s="16"/>
      <c r="AMD81" s="16"/>
      <c r="AME81" s="16"/>
      <c r="AMF81" s="16"/>
      <c r="AMG81" s="16"/>
      <c r="AMH81" s="16"/>
      <c r="AMI81" s="16"/>
      <c r="AMJ81" s="16"/>
      <c r="AMK81" s="16"/>
      <c r="AML81" s="16"/>
      <c r="AMM81" s="16"/>
      <c r="AMN81" s="16"/>
      <c r="AMO81" s="16"/>
      <c r="AMP81" s="16"/>
      <c r="AMQ81" s="16"/>
      <c r="AMR81" s="16"/>
      <c r="AMS81" s="16"/>
      <c r="AMT81" s="16"/>
      <c r="AMU81" s="16"/>
      <c r="AMV81" s="16"/>
      <c r="AMW81" s="16"/>
      <c r="AMX81" s="16"/>
      <c r="AMY81" s="16"/>
      <c r="AMZ81" s="16"/>
      <c r="ANA81" s="16"/>
      <c r="ANB81" s="16"/>
      <c r="ANC81" s="16"/>
      <c r="AND81" s="16"/>
      <c r="ANE81" s="16"/>
      <c r="ANF81" s="16"/>
      <c r="ANG81" s="16"/>
      <c r="ANH81" s="16"/>
      <c r="ANI81" s="16"/>
      <c r="ANJ81" s="16"/>
      <c r="ANK81" s="16"/>
      <c r="ANL81" s="16"/>
      <c r="ANM81" s="16"/>
      <c r="ANN81" s="16"/>
      <c r="ANO81" s="16"/>
      <c r="ANP81" s="16"/>
      <c r="ANQ81" s="16"/>
      <c r="ANR81" s="16"/>
      <c r="ANS81" s="16"/>
      <c r="ANT81" s="16"/>
      <c r="ANU81" s="16"/>
      <c r="ANV81" s="16"/>
      <c r="ANW81" s="16"/>
      <c r="ANX81" s="16"/>
      <c r="ANY81" s="16"/>
      <c r="ANZ81" s="16"/>
      <c r="AOA81" s="16"/>
      <c r="AOB81" s="16"/>
      <c r="AOC81" s="16"/>
      <c r="AOD81" s="16"/>
      <c r="AOE81" s="16"/>
      <c r="AOF81" s="16"/>
      <c r="AOG81" s="16"/>
      <c r="AOH81" s="16"/>
      <c r="AOI81" s="16"/>
      <c r="AOJ81" s="16"/>
      <c r="AOK81" s="16"/>
      <c r="AOL81" s="16"/>
      <c r="AOM81" s="16"/>
      <c r="AON81" s="16"/>
      <c r="AOO81" s="16"/>
      <c r="AOP81" s="16"/>
      <c r="AOQ81" s="16"/>
      <c r="AOR81" s="16"/>
      <c r="AOS81" s="16"/>
      <c r="AOT81" s="16"/>
      <c r="AOU81" s="16"/>
      <c r="AOV81" s="16"/>
      <c r="AOW81" s="16"/>
      <c r="AOX81" s="16"/>
      <c r="AOY81" s="16"/>
      <c r="AOZ81" s="16"/>
      <c r="APA81" s="16"/>
      <c r="APB81" s="16"/>
      <c r="APC81" s="16"/>
      <c r="APD81" s="16"/>
      <c r="APE81" s="16"/>
      <c r="APF81" s="16"/>
      <c r="APG81" s="16"/>
      <c r="APH81" s="16"/>
      <c r="API81" s="16"/>
      <c r="APJ81" s="16"/>
      <c r="APK81" s="16"/>
      <c r="APL81" s="16"/>
      <c r="APM81" s="16"/>
      <c r="APN81" s="16"/>
      <c r="APO81" s="16"/>
      <c r="APP81" s="16"/>
      <c r="APQ81" s="16"/>
      <c r="APR81" s="16"/>
      <c r="APS81" s="16"/>
      <c r="APT81" s="16"/>
      <c r="APU81" s="16"/>
      <c r="APV81" s="16"/>
      <c r="APW81" s="16"/>
      <c r="APX81" s="16"/>
      <c r="APY81" s="16"/>
      <c r="APZ81" s="16"/>
      <c r="AQA81" s="16"/>
      <c r="AQB81" s="16"/>
      <c r="AQC81" s="16"/>
      <c r="AQD81" s="16"/>
      <c r="AQE81" s="16"/>
      <c r="AQF81" s="16"/>
      <c r="AQG81" s="16"/>
      <c r="AQH81" s="16"/>
      <c r="AQI81" s="16"/>
      <c r="AQJ81" s="16"/>
      <c r="AQK81" s="16"/>
      <c r="AQL81" s="16"/>
      <c r="AQM81" s="16"/>
      <c r="AQN81" s="16"/>
      <c r="AQO81" s="16"/>
      <c r="AQP81" s="16"/>
      <c r="AQQ81" s="16"/>
      <c r="AQR81" s="16"/>
      <c r="AQS81" s="16"/>
      <c r="AQT81" s="16"/>
      <c r="AQU81" s="16"/>
      <c r="AQV81" s="16"/>
      <c r="AQW81" s="16"/>
      <c r="AQX81" s="16"/>
      <c r="AQY81" s="16"/>
      <c r="AQZ81" s="16"/>
      <c r="ARA81" s="16"/>
      <c r="ARB81" s="16"/>
      <c r="ARC81" s="16"/>
      <c r="ARD81" s="16"/>
      <c r="ARE81" s="16"/>
      <c r="ARF81" s="16"/>
      <c r="ARG81" s="16"/>
      <c r="ARH81" s="16"/>
      <c r="ARI81" s="16"/>
      <c r="ARJ81" s="16"/>
      <c r="ARK81" s="16"/>
      <c r="ARL81" s="16"/>
      <c r="ARM81" s="16"/>
      <c r="ARN81" s="16"/>
      <c r="ARO81" s="16"/>
      <c r="ARP81" s="16"/>
      <c r="ARQ81" s="16"/>
      <c r="ARR81" s="16"/>
      <c r="ARS81" s="16"/>
      <c r="ART81" s="16"/>
      <c r="ARU81" s="16"/>
      <c r="ARV81" s="16"/>
      <c r="ARW81" s="16"/>
      <c r="ARX81" s="16"/>
      <c r="ARY81" s="16"/>
      <c r="ARZ81" s="16"/>
      <c r="ASA81" s="16"/>
      <c r="ASB81" s="16"/>
      <c r="ASC81" s="16"/>
      <c r="ASD81" s="16"/>
      <c r="ASE81" s="16"/>
      <c r="ASF81" s="16"/>
      <c r="ASG81" s="16"/>
      <c r="ASH81" s="16"/>
      <c r="ASI81" s="16"/>
      <c r="ASJ81" s="16"/>
      <c r="ASK81" s="16"/>
      <c r="ASL81" s="16"/>
      <c r="ASM81" s="16"/>
      <c r="ASN81" s="16"/>
      <c r="ASO81" s="16"/>
      <c r="ASP81" s="16"/>
      <c r="ASQ81" s="16"/>
      <c r="ASR81" s="16"/>
      <c r="ASS81" s="16"/>
      <c r="AST81" s="16"/>
      <c r="ASU81" s="16"/>
      <c r="ASV81" s="16"/>
      <c r="ASW81" s="16"/>
      <c r="ASX81" s="16"/>
      <c r="ASY81" s="16"/>
      <c r="ASZ81" s="16"/>
      <c r="ATA81" s="16"/>
      <c r="ATB81" s="16"/>
      <c r="ATC81" s="16"/>
      <c r="ATD81" s="16"/>
      <c r="ATE81" s="16"/>
      <c r="ATF81" s="16"/>
      <c r="ATG81" s="16"/>
      <c r="ATH81" s="16"/>
      <c r="ATI81" s="16"/>
      <c r="ATJ81" s="16"/>
      <c r="ATK81" s="16"/>
      <c r="ATL81" s="16"/>
      <c r="ATM81" s="16"/>
      <c r="ATN81" s="16"/>
      <c r="ATO81" s="16"/>
      <c r="ATP81" s="16"/>
      <c r="ATQ81" s="16"/>
      <c r="ATR81" s="16"/>
      <c r="ATS81" s="16"/>
      <c r="ATT81" s="16"/>
      <c r="ATU81" s="16"/>
      <c r="ATV81" s="16"/>
      <c r="ATW81" s="16"/>
      <c r="ATX81" s="16"/>
      <c r="ATY81" s="16"/>
      <c r="ATZ81" s="16"/>
      <c r="AUA81" s="16"/>
      <c r="AUB81" s="16"/>
      <c r="AUC81" s="16"/>
      <c r="AUD81" s="16"/>
      <c r="AUE81" s="16"/>
      <c r="AUF81" s="16"/>
      <c r="AUG81" s="16"/>
      <c r="AUH81" s="16"/>
      <c r="AUI81" s="16"/>
      <c r="AUJ81" s="16"/>
      <c r="AUK81" s="16"/>
      <c r="AUL81" s="16"/>
      <c r="AUM81" s="16"/>
      <c r="AUN81" s="16"/>
      <c r="AUO81" s="16"/>
      <c r="AUP81" s="16"/>
      <c r="AUQ81" s="16"/>
      <c r="AUR81" s="16"/>
      <c r="AUS81" s="16"/>
      <c r="AUT81" s="16"/>
      <c r="AUU81" s="16"/>
      <c r="AUV81" s="16"/>
      <c r="AUW81" s="16"/>
      <c r="AUX81" s="16"/>
      <c r="AUY81" s="16"/>
      <c r="AUZ81" s="16"/>
      <c r="AVA81" s="16"/>
      <c r="AVB81" s="16"/>
      <c r="AVC81" s="16"/>
      <c r="AVD81" s="16"/>
      <c r="AVE81" s="16"/>
      <c r="AVF81" s="16"/>
      <c r="AVG81" s="16"/>
      <c r="AVH81" s="16"/>
      <c r="AVI81" s="16"/>
      <c r="AVJ81" s="16"/>
      <c r="AVK81" s="16"/>
      <c r="AVL81" s="16"/>
      <c r="AVM81" s="16"/>
      <c r="AVN81" s="16"/>
      <c r="AVO81" s="16"/>
      <c r="AVP81" s="16"/>
      <c r="AVQ81" s="16"/>
      <c r="AVR81" s="16"/>
      <c r="AVS81" s="16"/>
      <c r="AVT81" s="16"/>
      <c r="AVU81" s="16"/>
      <c r="AVV81" s="16"/>
      <c r="AVW81" s="16"/>
      <c r="AVX81" s="16"/>
      <c r="AVY81" s="16"/>
      <c r="AVZ81" s="16"/>
      <c r="AWA81" s="16"/>
      <c r="AWB81" s="16"/>
      <c r="AWC81" s="16"/>
      <c r="AWD81" s="16"/>
      <c r="AWE81" s="16"/>
      <c r="AWF81" s="16"/>
      <c r="AWG81" s="16"/>
      <c r="AWH81" s="16"/>
      <c r="AWI81" s="16"/>
      <c r="AWJ81" s="16"/>
      <c r="AWK81" s="16"/>
      <c r="AWL81" s="16"/>
      <c r="AWM81" s="16"/>
      <c r="AWN81" s="16"/>
      <c r="AWO81" s="16"/>
      <c r="AWP81" s="16"/>
      <c r="AWQ81" s="16"/>
      <c r="AWR81" s="16"/>
      <c r="AWS81" s="16"/>
      <c r="AWT81" s="16"/>
      <c r="AWU81" s="16"/>
      <c r="AWV81" s="16"/>
      <c r="AWW81" s="16"/>
      <c r="AWX81" s="16"/>
      <c r="AWY81" s="16"/>
      <c r="AWZ81" s="16"/>
      <c r="AXA81" s="16"/>
      <c r="AXB81" s="16"/>
      <c r="AXC81" s="16"/>
      <c r="AXD81" s="16"/>
      <c r="AXE81" s="16"/>
      <c r="AXF81" s="16"/>
      <c r="AXG81" s="16"/>
      <c r="AXH81" s="16"/>
      <c r="AXI81" s="16"/>
      <c r="AXJ81" s="16"/>
      <c r="AXK81" s="16"/>
      <c r="AXL81" s="16"/>
      <c r="AXM81" s="16"/>
      <c r="AXN81" s="16"/>
      <c r="AXO81" s="16"/>
      <c r="AXP81" s="16"/>
      <c r="AXQ81" s="16"/>
      <c r="AXR81" s="16"/>
      <c r="AXS81" s="16"/>
      <c r="AXT81" s="16"/>
      <c r="AXU81" s="16"/>
      <c r="AXV81" s="16"/>
      <c r="AXW81" s="16"/>
      <c r="AXX81" s="16"/>
      <c r="AXY81" s="16"/>
      <c r="AXZ81" s="16"/>
      <c r="AYA81" s="16"/>
      <c r="AYB81" s="16"/>
      <c r="AYC81" s="16"/>
      <c r="AYD81" s="16"/>
      <c r="AYE81" s="16"/>
      <c r="AYF81" s="16"/>
      <c r="AYG81" s="16"/>
      <c r="AYH81" s="16"/>
      <c r="AYI81" s="16"/>
      <c r="AYJ81" s="16"/>
      <c r="AYK81" s="16"/>
      <c r="AYL81" s="16"/>
      <c r="AYM81" s="16"/>
      <c r="AYN81" s="16"/>
      <c r="AYO81" s="16"/>
      <c r="AYP81" s="16"/>
      <c r="AYQ81" s="16"/>
      <c r="AYR81" s="16"/>
      <c r="AYS81" s="16"/>
      <c r="AYT81" s="16"/>
      <c r="AYU81" s="16"/>
      <c r="AYV81" s="16"/>
      <c r="AYW81" s="16"/>
      <c r="AYX81" s="16"/>
      <c r="AYY81" s="16"/>
      <c r="AYZ81" s="16"/>
      <c r="AZA81" s="16"/>
      <c r="AZB81" s="16"/>
      <c r="AZC81" s="16"/>
      <c r="AZD81" s="16"/>
      <c r="AZE81" s="16"/>
      <c r="AZF81" s="16"/>
      <c r="AZG81" s="16"/>
      <c r="AZH81" s="16"/>
      <c r="AZI81" s="16"/>
      <c r="AZJ81" s="16"/>
      <c r="AZK81" s="16"/>
      <c r="AZL81" s="16"/>
      <c r="AZM81" s="16"/>
      <c r="AZN81" s="16"/>
      <c r="AZO81" s="16"/>
      <c r="AZP81" s="16"/>
      <c r="AZQ81" s="16"/>
      <c r="AZR81" s="16"/>
      <c r="AZS81" s="16"/>
      <c r="AZT81" s="16"/>
      <c r="AZU81" s="16"/>
      <c r="AZV81" s="16"/>
      <c r="AZW81" s="16"/>
      <c r="AZX81" s="16"/>
      <c r="AZY81" s="16"/>
      <c r="AZZ81" s="16"/>
      <c r="BAA81" s="16"/>
      <c r="BAB81" s="16"/>
      <c r="BAC81" s="16"/>
      <c r="BAD81" s="16"/>
      <c r="BAE81" s="16"/>
      <c r="BAF81" s="16"/>
      <c r="BAG81" s="16"/>
      <c r="BAH81" s="16"/>
      <c r="BAI81" s="16"/>
      <c r="BAJ81" s="16"/>
      <c r="BAK81" s="16"/>
      <c r="BAL81" s="16"/>
      <c r="BAM81" s="16"/>
      <c r="BAN81" s="16"/>
      <c r="BAO81" s="16"/>
      <c r="BAP81" s="16"/>
      <c r="BAQ81" s="16"/>
      <c r="BAR81" s="16"/>
      <c r="BAS81" s="16"/>
      <c r="BAT81" s="16"/>
      <c r="BAU81" s="16"/>
      <c r="BAV81" s="16"/>
      <c r="BAW81" s="16"/>
      <c r="BAX81" s="16"/>
      <c r="BAY81" s="16"/>
      <c r="BAZ81" s="16"/>
      <c r="BBA81" s="16"/>
      <c r="BBB81" s="16"/>
      <c r="BBC81" s="16"/>
      <c r="BBD81" s="16"/>
      <c r="BBE81" s="16"/>
      <c r="BBF81" s="16"/>
      <c r="BBG81" s="16"/>
      <c r="BBH81" s="16"/>
      <c r="BBI81" s="16"/>
      <c r="BBJ81" s="16"/>
      <c r="BBK81" s="16"/>
      <c r="BBL81" s="16"/>
      <c r="BBM81" s="16"/>
      <c r="BBN81" s="16"/>
      <c r="BBO81" s="16"/>
      <c r="BBP81" s="16"/>
      <c r="BBQ81" s="16"/>
      <c r="BBR81" s="16"/>
      <c r="BBS81" s="16"/>
      <c r="BBT81" s="16"/>
      <c r="BBU81" s="16"/>
      <c r="BBV81" s="16"/>
      <c r="BBW81" s="16"/>
      <c r="BBX81" s="16"/>
      <c r="BBY81" s="16"/>
      <c r="BBZ81" s="16"/>
      <c r="BCA81" s="16"/>
      <c r="BCB81" s="16"/>
      <c r="BCC81" s="16"/>
      <c r="BCD81" s="16"/>
      <c r="BCE81" s="16"/>
      <c r="BCF81" s="16"/>
      <c r="BCG81" s="16"/>
      <c r="BCH81" s="16"/>
      <c r="BCI81" s="16"/>
      <c r="BCJ81" s="16"/>
      <c r="BCK81" s="16"/>
      <c r="BCL81" s="16"/>
      <c r="BCM81" s="16"/>
      <c r="BCN81" s="16"/>
      <c r="BCO81" s="16"/>
      <c r="BCP81" s="16"/>
      <c r="BCQ81" s="16"/>
      <c r="BCR81" s="16"/>
      <c r="BCS81" s="16"/>
      <c r="BCT81" s="16"/>
      <c r="BCU81" s="16"/>
      <c r="BCV81" s="16"/>
      <c r="BCW81" s="16"/>
      <c r="BCX81" s="16"/>
      <c r="BCY81" s="16"/>
      <c r="BCZ81" s="16"/>
      <c r="BDA81" s="16"/>
      <c r="BDB81" s="16"/>
      <c r="BDC81" s="16"/>
      <c r="BDD81" s="16"/>
      <c r="BDE81" s="16"/>
      <c r="BDF81" s="16"/>
      <c r="BDG81" s="16"/>
      <c r="BDH81" s="16"/>
      <c r="BDI81" s="16"/>
      <c r="BDJ81" s="16"/>
      <c r="BDK81" s="16"/>
      <c r="BDL81" s="16"/>
      <c r="BDM81" s="16"/>
      <c r="BDN81" s="16"/>
      <c r="BDO81" s="16"/>
      <c r="BDP81" s="16"/>
      <c r="BDQ81" s="16"/>
      <c r="BDR81" s="16"/>
      <c r="BDS81" s="16"/>
      <c r="BDT81" s="16"/>
      <c r="BDU81" s="16"/>
      <c r="BDV81" s="16"/>
      <c r="BDW81" s="16"/>
      <c r="BDX81" s="16"/>
      <c r="BDY81" s="16"/>
      <c r="BDZ81" s="16"/>
      <c r="BEA81" s="16"/>
      <c r="BEB81" s="16"/>
      <c r="BEC81" s="16"/>
      <c r="BED81" s="16"/>
      <c r="BEE81" s="16"/>
      <c r="BEF81" s="16"/>
      <c r="BEG81" s="16"/>
      <c r="BEH81" s="16"/>
      <c r="BEI81" s="16"/>
      <c r="BEJ81" s="16"/>
      <c r="BEK81" s="16"/>
      <c r="BEL81" s="16"/>
      <c r="BEM81" s="16"/>
      <c r="BEN81" s="16"/>
      <c r="BEO81" s="16"/>
      <c r="BEP81" s="16"/>
      <c r="BEQ81" s="16"/>
      <c r="BER81" s="16"/>
      <c r="BES81" s="16"/>
      <c r="BET81" s="16"/>
      <c r="BEU81" s="16"/>
      <c r="BEV81" s="16"/>
      <c r="BEW81" s="16"/>
      <c r="BEX81" s="16"/>
      <c r="BEY81" s="16"/>
      <c r="BEZ81" s="16"/>
      <c r="BFA81" s="16"/>
      <c r="BFB81" s="16"/>
      <c r="BFC81" s="16"/>
      <c r="BFD81" s="16"/>
      <c r="BFE81" s="16"/>
      <c r="BFF81" s="16"/>
      <c r="BFG81" s="16"/>
      <c r="BFH81" s="16"/>
      <c r="BFI81" s="16"/>
      <c r="BFJ81" s="16"/>
      <c r="BFK81" s="16"/>
      <c r="BFL81" s="16"/>
      <c r="BFM81" s="16"/>
      <c r="BFN81" s="16"/>
      <c r="BFO81" s="16"/>
      <c r="BFP81" s="16"/>
      <c r="BFQ81" s="16"/>
      <c r="BFR81" s="16"/>
      <c r="BFS81" s="16"/>
      <c r="BFT81" s="16"/>
      <c r="BFU81" s="16"/>
      <c r="BFV81" s="16"/>
      <c r="BFW81" s="16"/>
      <c r="BFX81" s="16"/>
      <c r="BFY81" s="16"/>
      <c r="BFZ81" s="16"/>
      <c r="BGA81" s="16"/>
      <c r="BGB81" s="16"/>
      <c r="BGC81" s="16"/>
      <c r="BGD81" s="16"/>
      <c r="BGE81" s="16"/>
      <c r="BGF81" s="16"/>
      <c r="BGG81" s="16"/>
      <c r="BGH81" s="16"/>
      <c r="BGI81" s="16"/>
      <c r="BGJ81" s="16"/>
      <c r="BGK81" s="16"/>
      <c r="BGL81" s="16"/>
      <c r="BGM81" s="16"/>
      <c r="BGN81" s="16"/>
      <c r="BGO81" s="16"/>
      <c r="BGP81" s="16"/>
      <c r="BGQ81" s="16"/>
      <c r="BGR81" s="16"/>
      <c r="BGS81" s="16"/>
      <c r="BGT81" s="16"/>
      <c r="BGU81" s="16"/>
      <c r="BGV81" s="16"/>
      <c r="BGW81" s="16"/>
      <c r="BGX81" s="16"/>
      <c r="BGY81" s="16"/>
      <c r="BGZ81" s="16"/>
      <c r="BHA81" s="16"/>
      <c r="BHB81" s="16"/>
      <c r="BHC81" s="16"/>
      <c r="BHD81" s="16"/>
      <c r="BHE81" s="16"/>
      <c r="BHF81" s="16"/>
      <c r="BHG81" s="16"/>
      <c r="BHH81" s="16"/>
      <c r="BHI81" s="16"/>
      <c r="BHJ81" s="16"/>
      <c r="BHK81" s="16"/>
      <c r="BHL81" s="16"/>
      <c r="BHM81" s="16"/>
      <c r="BHN81" s="16"/>
      <c r="BHO81" s="16"/>
      <c r="BHP81" s="16"/>
      <c r="BHQ81" s="16"/>
      <c r="BHR81" s="16"/>
      <c r="BHS81" s="16"/>
      <c r="BHT81" s="16"/>
      <c r="BHU81" s="16"/>
      <c r="BHV81" s="16"/>
      <c r="BHW81" s="16"/>
      <c r="BHX81" s="16"/>
      <c r="BHY81" s="16"/>
      <c r="BHZ81" s="16"/>
      <c r="BIA81" s="16"/>
      <c r="BIB81" s="16"/>
      <c r="BIC81" s="16"/>
      <c r="BID81" s="16"/>
      <c r="BIE81" s="16"/>
      <c r="BIF81" s="16"/>
      <c r="BIG81" s="16"/>
      <c r="BIH81" s="16"/>
      <c r="BII81" s="16"/>
      <c r="BIJ81" s="16"/>
      <c r="BIK81" s="16"/>
      <c r="BIL81" s="16"/>
      <c r="BIM81" s="16"/>
      <c r="BIN81" s="16"/>
      <c r="BIO81" s="16"/>
      <c r="BIP81" s="16"/>
      <c r="BIQ81" s="16"/>
      <c r="BIR81" s="16"/>
      <c r="BIS81" s="16"/>
      <c r="BIT81" s="16"/>
      <c r="BIU81" s="16"/>
      <c r="BIV81" s="16"/>
      <c r="BIW81" s="16"/>
      <c r="BIX81" s="16"/>
      <c r="BIY81" s="16"/>
      <c r="BIZ81" s="16"/>
      <c r="BJA81" s="16"/>
      <c r="BJB81" s="16"/>
      <c r="BJC81" s="16"/>
      <c r="BJD81" s="16"/>
      <c r="BJE81" s="16"/>
      <c r="BJF81" s="16"/>
      <c r="BJG81" s="16"/>
      <c r="BJH81" s="16"/>
      <c r="BJI81" s="16"/>
      <c r="BJJ81" s="16"/>
      <c r="BJK81" s="16"/>
      <c r="BJL81" s="16"/>
      <c r="BJM81" s="16"/>
      <c r="BJN81" s="16"/>
      <c r="BJO81" s="16"/>
      <c r="BJP81" s="16"/>
      <c r="BJQ81" s="16"/>
      <c r="BJR81" s="16"/>
      <c r="BJS81" s="16"/>
      <c r="BJT81" s="16"/>
      <c r="BJU81" s="16"/>
      <c r="BJV81" s="16"/>
      <c r="BJW81" s="16"/>
      <c r="BJX81" s="16"/>
      <c r="BJY81" s="16"/>
      <c r="BJZ81" s="16"/>
      <c r="BKA81" s="16"/>
      <c r="BKB81" s="16"/>
      <c r="BKC81" s="16"/>
      <c r="BKD81" s="16"/>
      <c r="BKE81" s="16"/>
      <c r="BKF81" s="16"/>
      <c r="BKG81" s="16"/>
      <c r="BKH81" s="16"/>
      <c r="BKI81" s="16"/>
      <c r="BKJ81" s="16"/>
      <c r="BKK81" s="16"/>
      <c r="BKL81" s="16"/>
      <c r="BKM81" s="16"/>
      <c r="BKN81" s="16"/>
      <c r="BKO81" s="16"/>
      <c r="BKP81" s="16"/>
      <c r="BKQ81" s="16"/>
      <c r="BKR81" s="16"/>
      <c r="BKS81" s="16"/>
      <c r="BKT81" s="16"/>
      <c r="BKU81" s="16"/>
      <c r="BKV81" s="16"/>
      <c r="BKW81" s="16"/>
      <c r="BKX81" s="16"/>
      <c r="BKY81" s="16"/>
      <c r="BKZ81" s="16"/>
      <c r="BLA81" s="16"/>
      <c r="BLB81" s="16"/>
      <c r="BLC81" s="16"/>
      <c r="BLD81" s="16"/>
      <c r="BLE81" s="16"/>
      <c r="BLF81" s="16"/>
      <c r="BLG81" s="16"/>
      <c r="BLH81" s="16"/>
      <c r="BLI81" s="16"/>
      <c r="BLJ81" s="16"/>
      <c r="BLK81" s="16"/>
      <c r="BLL81" s="16"/>
      <c r="BLM81" s="16"/>
      <c r="BLN81" s="16"/>
      <c r="BLO81" s="16"/>
      <c r="BLP81" s="16"/>
      <c r="BLQ81" s="16"/>
      <c r="BLR81" s="16"/>
      <c r="BLS81" s="16"/>
      <c r="BLT81" s="16"/>
      <c r="BLU81" s="16"/>
      <c r="BLV81" s="16"/>
      <c r="BLW81" s="16"/>
      <c r="BLX81" s="16"/>
      <c r="BLY81" s="16"/>
      <c r="BLZ81" s="16"/>
      <c r="BMA81" s="16"/>
      <c r="BMB81" s="16"/>
      <c r="BMC81" s="16"/>
      <c r="BMD81" s="16"/>
      <c r="BME81" s="16"/>
      <c r="BMF81" s="16"/>
      <c r="BMG81" s="16"/>
      <c r="BMH81" s="16"/>
      <c r="BMI81" s="16"/>
      <c r="BMJ81" s="16"/>
      <c r="BMK81" s="16"/>
      <c r="BML81" s="16"/>
      <c r="BMM81" s="16"/>
      <c r="BMN81" s="16"/>
      <c r="BMO81" s="16"/>
      <c r="BMP81" s="16"/>
      <c r="BMQ81" s="16"/>
      <c r="BMR81" s="16"/>
      <c r="BMS81" s="16"/>
      <c r="BMT81" s="16"/>
      <c r="BMU81" s="16"/>
      <c r="BMV81" s="16"/>
      <c r="BMW81" s="16"/>
      <c r="BMX81" s="16"/>
      <c r="BMY81" s="16"/>
      <c r="BMZ81" s="16"/>
      <c r="BNA81" s="16"/>
      <c r="BNB81" s="16"/>
      <c r="BNC81" s="16"/>
      <c r="BND81" s="16"/>
      <c r="BNE81" s="16"/>
      <c r="BNF81" s="16"/>
      <c r="BNG81" s="16"/>
      <c r="BNH81" s="16"/>
      <c r="BNI81" s="16"/>
      <c r="BNJ81" s="16"/>
      <c r="BNK81" s="16"/>
      <c r="BNL81" s="16"/>
      <c r="BNM81" s="16"/>
      <c r="BNN81" s="16"/>
      <c r="BNO81" s="16"/>
      <c r="BNP81" s="16"/>
      <c r="BNQ81" s="16"/>
      <c r="BNR81" s="16"/>
      <c r="BNS81" s="16"/>
      <c r="BNT81" s="16"/>
      <c r="BNU81" s="16"/>
      <c r="BNV81" s="16"/>
      <c r="BNW81" s="16"/>
      <c r="BNX81" s="16"/>
      <c r="BNY81" s="16"/>
      <c r="BNZ81" s="16"/>
      <c r="BOA81" s="16"/>
      <c r="BOB81" s="16"/>
      <c r="BOC81" s="16"/>
      <c r="BOD81" s="16"/>
      <c r="BOE81" s="16"/>
      <c r="BOF81" s="16"/>
      <c r="BOG81" s="16"/>
      <c r="BOH81" s="16"/>
      <c r="BOI81" s="16"/>
      <c r="BOJ81" s="16"/>
      <c r="BOK81" s="16"/>
      <c r="BOL81" s="16"/>
      <c r="BOM81" s="16"/>
      <c r="BON81" s="16"/>
      <c r="BOO81" s="16"/>
      <c r="BOP81" s="16"/>
      <c r="BOQ81" s="16"/>
      <c r="BOR81" s="16"/>
      <c r="BOS81" s="16"/>
      <c r="BOT81" s="16"/>
      <c r="BOU81" s="16"/>
      <c r="BOV81" s="16"/>
      <c r="BOW81" s="16"/>
      <c r="BOX81" s="16"/>
      <c r="BOY81" s="16"/>
      <c r="BOZ81" s="16"/>
      <c r="BPA81" s="16"/>
      <c r="BPB81" s="16"/>
      <c r="BPC81" s="16"/>
      <c r="BPD81" s="16"/>
      <c r="BPE81" s="16"/>
      <c r="BPF81" s="16"/>
      <c r="BPG81" s="16"/>
      <c r="BPH81" s="16"/>
      <c r="BPI81" s="16"/>
      <c r="BPJ81" s="16"/>
      <c r="BPK81" s="16"/>
      <c r="BPL81" s="16"/>
      <c r="BPM81" s="16"/>
      <c r="BPN81" s="16"/>
      <c r="BPO81" s="16"/>
      <c r="BPP81" s="16"/>
      <c r="BPQ81" s="16"/>
      <c r="BPR81" s="16"/>
      <c r="BPS81" s="16"/>
      <c r="BPT81" s="16"/>
      <c r="BPU81" s="16"/>
      <c r="BPV81" s="16"/>
      <c r="BPW81" s="16"/>
      <c r="BPX81" s="16"/>
      <c r="BPY81" s="16"/>
      <c r="BPZ81" s="16"/>
      <c r="BQA81" s="16"/>
      <c r="BQB81" s="16"/>
      <c r="BQC81" s="16"/>
      <c r="BQD81" s="16"/>
      <c r="BQE81" s="16"/>
      <c r="BQF81" s="16"/>
      <c r="BQG81" s="16"/>
      <c r="BQH81" s="16"/>
      <c r="BQI81" s="16"/>
      <c r="BQJ81" s="16"/>
      <c r="BQK81" s="16"/>
      <c r="BQL81" s="16"/>
      <c r="BQM81" s="16"/>
      <c r="BQN81" s="16"/>
      <c r="BQO81" s="16"/>
      <c r="BQP81" s="16"/>
      <c r="BQQ81" s="16"/>
      <c r="BQR81" s="16"/>
      <c r="BQS81" s="16"/>
      <c r="BQT81" s="16"/>
      <c r="BQU81" s="16"/>
      <c r="BQV81" s="16"/>
      <c r="BQW81" s="16"/>
      <c r="BQX81" s="16"/>
      <c r="BQY81" s="16"/>
      <c r="BQZ81" s="16"/>
      <c r="BRA81" s="16"/>
      <c r="BRB81" s="16"/>
      <c r="BRC81" s="16"/>
      <c r="BRD81" s="16"/>
      <c r="BRE81" s="16"/>
      <c r="BRF81" s="16"/>
      <c r="BRG81" s="16"/>
      <c r="BRH81" s="16"/>
      <c r="BRI81" s="16"/>
      <c r="BRJ81" s="16"/>
      <c r="BRK81" s="16"/>
      <c r="BRL81" s="16"/>
      <c r="BRM81" s="16"/>
      <c r="BRN81" s="16"/>
      <c r="BRO81" s="16"/>
      <c r="BRP81" s="16"/>
      <c r="BRQ81" s="16"/>
      <c r="BRR81" s="16"/>
      <c r="BRS81" s="16"/>
      <c r="BRT81" s="16"/>
      <c r="BRU81" s="16"/>
      <c r="BRV81" s="16"/>
      <c r="BRW81" s="16"/>
      <c r="BRX81" s="16"/>
      <c r="BRY81" s="16"/>
      <c r="BRZ81" s="16"/>
      <c r="BSA81" s="16"/>
      <c r="BSB81" s="16"/>
      <c r="BSC81" s="16"/>
      <c r="BSD81" s="16"/>
      <c r="BSE81" s="16"/>
      <c r="BSF81" s="16"/>
      <c r="BSG81" s="16"/>
      <c r="BSH81" s="16"/>
      <c r="BSI81" s="16"/>
      <c r="BSJ81" s="16"/>
      <c r="BSK81" s="16"/>
      <c r="BSL81" s="16"/>
      <c r="BSM81" s="16"/>
      <c r="BSN81" s="16"/>
      <c r="BSO81" s="16"/>
      <c r="BSP81" s="16"/>
      <c r="BSQ81" s="16"/>
      <c r="BSR81" s="16"/>
      <c r="BSS81" s="16"/>
      <c r="BST81" s="16"/>
      <c r="BSU81" s="16"/>
      <c r="BSV81" s="16"/>
      <c r="BSW81" s="16"/>
      <c r="BSX81" s="16"/>
      <c r="BSY81" s="16"/>
      <c r="BSZ81" s="16"/>
      <c r="BTA81" s="16"/>
      <c r="BTB81" s="16"/>
      <c r="BTC81" s="16"/>
      <c r="BTD81" s="16"/>
      <c r="BTE81" s="16"/>
      <c r="BTF81" s="16"/>
      <c r="BTG81" s="16"/>
      <c r="BTH81" s="16"/>
      <c r="BTI81" s="16"/>
      <c r="BTJ81" s="16"/>
      <c r="BTK81" s="16"/>
      <c r="BTL81" s="16"/>
      <c r="BTM81" s="16"/>
      <c r="BTN81" s="16"/>
      <c r="BTO81" s="16"/>
      <c r="BTP81" s="16"/>
      <c r="BTQ81" s="16"/>
      <c r="BTR81" s="16"/>
      <c r="BTS81" s="16"/>
      <c r="BTT81" s="16"/>
      <c r="BTU81" s="16"/>
      <c r="BTV81" s="16"/>
      <c r="BTW81" s="16"/>
      <c r="BTX81" s="16"/>
      <c r="BTY81" s="16"/>
      <c r="BTZ81" s="16"/>
      <c r="BUA81" s="16"/>
      <c r="BUB81" s="16"/>
      <c r="BUC81" s="16"/>
      <c r="BUD81" s="16"/>
      <c r="BUE81" s="16"/>
      <c r="BUF81" s="16"/>
      <c r="BUG81" s="16"/>
      <c r="BUH81" s="16"/>
      <c r="BUI81" s="16"/>
      <c r="BUJ81" s="16"/>
      <c r="BUK81" s="16"/>
      <c r="BUL81" s="16"/>
      <c r="BUM81" s="16"/>
      <c r="BUN81" s="16"/>
      <c r="BUO81" s="16"/>
      <c r="BUP81" s="16"/>
      <c r="BUQ81" s="16"/>
      <c r="BUR81" s="16"/>
      <c r="BUS81" s="16"/>
      <c r="BUT81" s="16"/>
      <c r="BUU81" s="16"/>
      <c r="BUV81" s="16"/>
      <c r="BUW81" s="16"/>
      <c r="BUX81" s="16"/>
      <c r="BUY81" s="16"/>
      <c r="BUZ81" s="16"/>
      <c r="BVA81" s="16"/>
      <c r="BVB81" s="16"/>
      <c r="BVC81" s="16"/>
      <c r="BVD81" s="16"/>
      <c r="BVE81" s="16"/>
      <c r="BVF81" s="16"/>
      <c r="BVG81" s="16"/>
      <c r="BVH81" s="16"/>
      <c r="BVI81" s="16"/>
      <c r="BVJ81" s="16"/>
      <c r="BVK81" s="16"/>
      <c r="BVL81" s="16"/>
      <c r="BVM81" s="16"/>
      <c r="BVN81" s="16"/>
      <c r="BVO81" s="16"/>
      <c r="BVP81" s="16"/>
      <c r="BVQ81" s="16"/>
      <c r="BVR81" s="16"/>
      <c r="BVS81" s="16"/>
      <c r="BVT81" s="16"/>
      <c r="BVU81" s="16"/>
      <c r="BVV81" s="16"/>
      <c r="BVW81" s="16"/>
      <c r="BVX81" s="16"/>
      <c r="BVY81" s="16"/>
      <c r="BVZ81" s="16"/>
      <c r="BWA81" s="16"/>
      <c r="BWB81" s="16"/>
      <c r="BWC81" s="16"/>
      <c r="BWD81" s="16"/>
      <c r="BWE81" s="16"/>
      <c r="BWF81" s="16"/>
      <c r="BWG81" s="16"/>
      <c r="BWH81" s="16"/>
      <c r="BWI81" s="16"/>
      <c r="BWJ81" s="16"/>
      <c r="BWK81" s="16"/>
      <c r="BWL81" s="16"/>
      <c r="BWM81" s="16"/>
      <c r="BWN81" s="16"/>
      <c r="BWO81" s="16"/>
      <c r="BWP81" s="16"/>
      <c r="BWQ81" s="16"/>
      <c r="BWR81" s="16"/>
      <c r="BWS81" s="16"/>
      <c r="BWT81" s="16"/>
      <c r="BWU81" s="16"/>
      <c r="BWV81" s="16"/>
      <c r="BWW81" s="16"/>
      <c r="BWX81" s="16"/>
      <c r="BWY81" s="16"/>
      <c r="BWZ81" s="16"/>
      <c r="BXA81" s="16"/>
      <c r="BXB81" s="16"/>
      <c r="BXC81" s="16"/>
      <c r="BXD81" s="16"/>
      <c r="BXE81" s="16"/>
      <c r="BXF81" s="16"/>
      <c r="BXG81" s="16"/>
      <c r="BXH81" s="16"/>
      <c r="BXI81" s="16"/>
      <c r="BXJ81" s="16"/>
      <c r="BXK81" s="16"/>
      <c r="BXL81" s="16"/>
      <c r="BXM81" s="16"/>
      <c r="BXN81" s="16"/>
      <c r="BXO81" s="16"/>
      <c r="BXP81" s="16"/>
      <c r="BXQ81" s="16"/>
      <c r="BXR81" s="16"/>
      <c r="BXS81" s="16"/>
      <c r="BXT81" s="16"/>
      <c r="BXU81" s="16"/>
      <c r="BXV81" s="16"/>
      <c r="BXW81" s="16"/>
      <c r="BXX81" s="16"/>
      <c r="BXY81" s="16"/>
      <c r="BXZ81" s="16"/>
      <c r="BYA81" s="16"/>
      <c r="BYB81" s="16"/>
      <c r="BYC81" s="16"/>
      <c r="BYD81" s="16"/>
      <c r="BYE81" s="16"/>
      <c r="BYF81" s="16"/>
      <c r="BYG81" s="16"/>
      <c r="BYH81" s="16"/>
      <c r="BYI81" s="16"/>
      <c r="BYJ81" s="16"/>
      <c r="BYK81" s="16"/>
      <c r="BYL81" s="16"/>
      <c r="BYM81" s="16"/>
      <c r="BYN81" s="16"/>
      <c r="BYO81" s="16"/>
      <c r="BYP81" s="16"/>
      <c r="BYQ81" s="16"/>
      <c r="BYR81" s="16"/>
      <c r="BYS81" s="16"/>
      <c r="BYT81" s="16"/>
      <c r="BYU81" s="16"/>
      <c r="BYV81" s="16"/>
      <c r="BYW81" s="16"/>
      <c r="BYX81" s="16"/>
      <c r="BYY81" s="16"/>
      <c r="BYZ81" s="16"/>
      <c r="BZA81" s="16"/>
      <c r="BZB81" s="16"/>
      <c r="BZC81" s="16"/>
      <c r="BZD81" s="16"/>
      <c r="BZE81" s="16"/>
      <c r="BZF81" s="16"/>
      <c r="BZG81" s="16"/>
      <c r="BZH81" s="16"/>
      <c r="BZI81" s="16"/>
      <c r="BZJ81" s="16"/>
      <c r="BZK81" s="16"/>
      <c r="BZL81" s="16"/>
      <c r="BZM81" s="16"/>
      <c r="BZN81" s="16"/>
      <c r="BZO81" s="16"/>
      <c r="BZP81" s="16"/>
      <c r="BZQ81" s="16"/>
      <c r="BZR81" s="16"/>
      <c r="BZS81" s="16"/>
      <c r="BZT81" s="16"/>
      <c r="BZU81" s="16"/>
      <c r="BZV81" s="16"/>
      <c r="BZW81" s="16"/>
      <c r="BZX81" s="16"/>
      <c r="BZY81" s="16"/>
      <c r="BZZ81" s="16"/>
      <c r="CAA81" s="16"/>
      <c r="CAB81" s="16"/>
      <c r="CAC81" s="16"/>
      <c r="CAD81" s="16"/>
      <c r="CAE81" s="16"/>
      <c r="CAF81" s="16"/>
      <c r="CAG81" s="16"/>
      <c r="CAH81" s="16"/>
      <c r="CAI81" s="16"/>
      <c r="CAJ81" s="16"/>
      <c r="CAK81" s="16"/>
      <c r="CAL81" s="16"/>
      <c r="CAM81" s="16"/>
      <c r="CAN81" s="16"/>
      <c r="CAO81" s="16"/>
      <c r="CAP81" s="16"/>
      <c r="CAQ81" s="16"/>
      <c r="CAR81" s="16"/>
      <c r="CAS81" s="16"/>
      <c r="CAT81" s="16"/>
      <c r="CAU81" s="16"/>
      <c r="CAV81" s="16"/>
      <c r="CAW81" s="16"/>
      <c r="CAX81" s="16"/>
      <c r="CAY81" s="16"/>
      <c r="CAZ81" s="16"/>
      <c r="CBA81" s="16"/>
      <c r="CBB81" s="16"/>
      <c r="CBC81" s="16"/>
      <c r="CBD81" s="16"/>
      <c r="CBE81" s="16"/>
      <c r="CBF81" s="16"/>
      <c r="CBG81" s="16"/>
      <c r="CBH81" s="16"/>
      <c r="CBI81" s="16"/>
      <c r="CBJ81" s="16"/>
      <c r="CBK81" s="16"/>
      <c r="CBL81" s="16"/>
      <c r="CBM81" s="16"/>
      <c r="CBN81" s="16"/>
      <c r="CBO81" s="16"/>
      <c r="CBP81" s="16"/>
      <c r="CBQ81" s="16"/>
      <c r="CBR81" s="16"/>
      <c r="CBS81" s="16"/>
      <c r="CBT81" s="16"/>
      <c r="CBU81" s="16"/>
      <c r="CBV81" s="16"/>
      <c r="CBW81" s="16"/>
      <c r="CBX81" s="16"/>
      <c r="CBY81" s="16"/>
      <c r="CBZ81" s="16"/>
      <c r="CCA81" s="16"/>
      <c r="CCB81" s="16"/>
      <c r="CCC81" s="16"/>
      <c r="CCD81" s="16"/>
      <c r="CCE81" s="16"/>
      <c r="CCF81" s="16"/>
      <c r="CCG81" s="16"/>
      <c r="CCH81" s="16"/>
      <c r="CCI81" s="16"/>
      <c r="CCJ81" s="16"/>
      <c r="CCK81" s="16"/>
      <c r="CCL81" s="16"/>
      <c r="CCM81" s="16"/>
      <c r="CCN81" s="16"/>
      <c r="CCO81" s="16"/>
      <c r="CCP81" s="16"/>
      <c r="CCQ81" s="16"/>
      <c r="CCR81" s="16"/>
      <c r="CCS81" s="16"/>
      <c r="CCT81" s="16"/>
      <c r="CCU81" s="16"/>
      <c r="CCV81" s="16"/>
      <c r="CCW81" s="16"/>
      <c r="CCX81" s="16"/>
      <c r="CCY81" s="16"/>
      <c r="CCZ81" s="16"/>
      <c r="CDA81" s="16"/>
      <c r="CDB81" s="16"/>
      <c r="CDC81" s="16"/>
      <c r="CDD81" s="16"/>
      <c r="CDE81" s="16"/>
      <c r="CDF81" s="16"/>
      <c r="CDG81" s="16"/>
      <c r="CDH81" s="16"/>
      <c r="CDI81" s="16"/>
      <c r="CDJ81" s="16"/>
      <c r="CDK81" s="16"/>
      <c r="CDL81" s="16"/>
      <c r="CDM81" s="16"/>
      <c r="CDN81" s="16"/>
      <c r="CDO81" s="16"/>
      <c r="CDP81" s="16"/>
      <c r="CDQ81" s="16"/>
      <c r="CDR81" s="16"/>
      <c r="CDS81" s="16"/>
      <c r="CDT81" s="16"/>
      <c r="CDU81" s="16"/>
      <c r="CDV81" s="16"/>
      <c r="CDW81" s="16"/>
      <c r="CDX81" s="16"/>
      <c r="CDY81" s="16"/>
      <c r="CDZ81" s="16"/>
      <c r="CEA81" s="16"/>
      <c r="CEB81" s="16"/>
      <c r="CEC81" s="16"/>
      <c r="CED81" s="16"/>
      <c r="CEE81" s="16"/>
      <c r="CEF81" s="16"/>
      <c r="CEG81" s="16"/>
      <c r="CEH81" s="16"/>
      <c r="CEI81" s="16"/>
      <c r="CEJ81" s="16"/>
      <c r="CEK81" s="16"/>
      <c r="CEL81" s="16"/>
      <c r="CEM81" s="16"/>
      <c r="CEN81" s="16"/>
      <c r="CEO81" s="16"/>
      <c r="CEP81" s="16"/>
      <c r="CEQ81" s="16"/>
      <c r="CER81" s="16"/>
      <c r="CES81" s="16"/>
      <c r="CET81" s="16"/>
      <c r="CEU81" s="16"/>
      <c r="CEV81" s="16"/>
      <c r="CEW81" s="16"/>
      <c r="CEX81" s="16"/>
      <c r="CEY81" s="16"/>
      <c r="CEZ81" s="16"/>
      <c r="CFA81" s="16"/>
      <c r="CFB81" s="16"/>
      <c r="CFC81" s="16"/>
      <c r="CFD81" s="16"/>
      <c r="CFE81" s="16"/>
      <c r="CFF81" s="16"/>
      <c r="CFG81" s="16"/>
      <c r="CFH81" s="16"/>
      <c r="CFI81" s="16"/>
      <c r="CFJ81" s="16"/>
      <c r="CFK81" s="16"/>
      <c r="CFL81" s="16"/>
      <c r="CFM81" s="16"/>
      <c r="CFN81" s="16"/>
      <c r="CFO81" s="16"/>
      <c r="CFP81" s="16"/>
      <c r="CFQ81" s="16"/>
      <c r="CFR81" s="16"/>
      <c r="CFS81" s="16"/>
      <c r="CFT81" s="16"/>
      <c r="CFU81" s="16"/>
      <c r="CFV81" s="16"/>
      <c r="CFW81" s="16"/>
      <c r="CFX81" s="16"/>
      <c r="CFY81" s="16"/>
      <c r="CFZ81" s="16"/>
      <c r="CGA81" s="16"/>
      <c r="CGB81" s="16"/>
      <c r="CGC81" s="16"/>
      <c r="CGD81" s="16"/>
      <c r="CGE81" s="16"/>
      <c r="CGF81" s="16"/>
      <c r="CGG81" s="16"/>
      <c r="CGH81" s="16"/>
      <c r="CGI81" s="16"/>
      <c r="CGJ81" s="16"/>
      <c r="CGK81" s="16"/>
      <c r="CGL81" s="16"/>
      <c r="CGM81" s="16"/>
      <c r="CGN81" s="16"/>
      <c r="CGO81" s="16"/>
      <c r="CGP81" s="16"/>
      <c r="CGQ81" s="16"/>
      <c r="CGR81" s="16"/>
      <c r="CGS81" s="16"/>
      <c r="CGT81" s="16"/>
      <c r="CGU81" s="16"/>
      <c r="CGV81" s="16"/>
      <c r="CGW81" s="16"/>
      <c r="CGX81" s="16"/>
      <c r="CGY81" s="16"/>
      <c r="CGZ81" s="16"/>
      <c r="CHA81" s="16"/>
      <c r="CHB81" s="16"/>
      <c r="CHC81" s="16"/>
      <c r="CHD81" s="16"/>
      <c r="CHE81" s="16"/>
      <c r="CHF81" s="16"/>
      <c r="CHG81" s="16"/>
      <c r="CHH81" s="16"/>
      <c r="CHI81" s="16"/>
      <c r="CHJ81" s="16"/>
      <c r="CHK81" s="16"/>
      <c r="CHL81" s="16"/>
      <c r="CHM81" s="16"/>
      <c r="CHN81" s="16"/>
      <c r="CHO81" s="16"/>
      <c r="CHP81" s="16"/>
      <c r="CHQ81" s="16"/>
      <c r="CHR81" s="16"/>
      <c r="CHS81" s="16"/>
      <c r="CHT81" s="16"/>
      <c r="CHU81" s="16"/>
      <c r="CHV81" s="16"/>
      <c r="CHW81" s="16"/>
      <c r="CHX81" s="16"/>
      <c r="CHY81" s="16"/>
      <c r="CHZ81" s="16"/>
      <c r="CIA81" s="16"/>
      <c r="CIB81" s="16"/>
      <c r="CIC81" s="16"/>
      <c r="CID81" s="16"/>
      <c r="CIE81" s="16"/>
      <c r="CIF81" s="16"/>
      <c r="CIG81" s="16"/>
      <c r="CIH81" s="16"/>
      <c r="CII81" s="16"/>
      <c r="CIJ81" s="16"/>
      <c r="CIK81" s="16"/>
      <c r="CIL81" s="16"/>
      <c r="CIM81" s="16"/>
      <c r="CIN81" s="16"/>
      <c r="CIO81" s="16"/>
      <c r="CIP81" s="16"/>
      <c r="CIQ81" s="16"/>
      <c r="CIR81" s="16"/>
      <c r="CIS81" s="16"/>
      <c r="CIT81" s="16"/>
      <c r="CIU81" s="16"/>
      <c r="CIV81" s="16"/>
      <c r="CIW81" s="16"/>
      <c r="CIX81" s="16"/>
      <c r="CIY81" s="16"/>
      <c r="CIZ81" s="16"/>
      <c r="CJA81" s="16"/>
      <c r="CJB81" s="16"/>
      <c r="CJC81" s="16"/>
      <c r="CJD81" s="16"/>
      <c r="CJE81" s="16"/>
      <c r="CJF81" s="16"/>
      <c r="CJG81" s="16"/>
      <c r="CJH81" s="16"/>
      <c r="CJI81" s="16"/>
      <c r="CJJ81" s="16"/>
      <c r="CJK81" s="16"/>
      <c r="CJL81" s="16"/>
      <c r="CJM81" s="16"/>
      <c r="CJN81" s="16"/>
      <c r="CJO81" s="16"/>
      <c r="CJP81" s="16"/>
      <c r="CJQ81" s="16"/>
      <c r="CJR81" s="16"/>
      <c r="CJS81" s="16"/>
      <c r="CJT81" s="16"/>
      <c r="CJU81" s="16"/>
      <c r="CJV81" s="16"/>
      <c r="CJW81" s="16"/>
      <c r="CJX81" s="16"/>
      <c r="CJY81" s="16"/>
      <c r="CJZ81" s="16"/>
      <c r="CKA81" s="16"/>
      <c r="CKB81" s="16"/>
      <c r="CKC81" s="16"/>
      <c r="CKD81" s="16"/>
      <c r="CKE81" s="16"/>
      <c r="CKF81" s="16"/>
      <c r="CKG81" s="16"/>
      <c r="CKH81" s="16"/>
      <c r="CKI81" s="16"/>
      <c r="CKJ81" s="16"/>
      <c r="CKK81" s="16"/>
      <c r="CKL81" s="16"/>
      <c r="CKM81" s="16"/>
      <c r="CKN81" s="16"/>
      <c r="CKO81" s="16"/>
      <c r="CKP81" s="16"/>
      <c r="CKQ81" s="16"/>
      <c r="CKR81" s="16"/>
      <c r="CKS81" s="16"/>
      <c r="CKT81" s="16"/>
      <c r="CKU81" s="16"/>
      <c r="CKV81" s="16"/>
      <c r="CKW81" s="16"/>
      <c r="CKX81" s="16"/>
      <c r="CKY81" s="16"/>
      <c r="CKZ81" s="16"/>
      <c r="CLA81" s="16"/>
      <c r="CLB81" s="16"/>
      <c r="CLC81" s="16"/>
      <c r="CLD81" s="16"/>
      <c r="CLE81" s="16"/>
      <c r="CLF81" s="16"/>
      <c r="CLG81" s="16"/>
      <c r="CLH81" s="16"/>
      <c r="CLI81" s="16"/>
      <c r="CLJ81" s="16"/>
      <c r="CLK81" s="16"/>
      <c r="CLL81" s="16"/>
      <c r="CLM81" s="16"/>
      <c r="CLN81" s="16"/>
      <c r="CLO81" s="16"/>
      <c r="CLP81" s="16"/>
      <c r="CLQ81" s="16"/>
      <c r="CLR81" s="16"/>
      <c r="CLS81" s="16"/>
      <c r="CLT81" s="16"/>
      <c r="CLU81" s="16"/>
      <c r="CLV81" s="16"/>
      <c r="CLW81" s="16"/>
      <c r="CLX81" s="16"/>
      <c r="CLY81" s="16"/>
      <c r="CLZ81" s="16"/>
      <c r="CMA81" s="16"/>
      <c r="CMB81" s="16"/>
      <c r="CMC81" s="16"/>
      <c r="CMD81" s="16"/>
      <c r="CME81" s="16"/>
      <c r="CMF81" s="16"/>
      <c r="CMG81" s="16"/>
      <c r="CMH81" s="16"/>
      <c r="CMI81" s="16"/>
      <c r="CMJ81" s="16"/>
      <c r="CMK81" s="16"/>
      <c r="CML81" s="16"/>
      <c r="CMM81" s="16"/>
      <c r="CMN81" s="16"/>
      <c r="CMO81" s="16"/>
      <c r="CMP81" s="16"/>
      <c r="CMQ81" s="16"/>
      <c r="CMR81" s="16"/>
      <c r="CMS81" s="16"/>
      <c r="CMT81" s="16"/>
      <c r="CMU81" s="16"/>
      <c r="CMV81" s="16"/>
      <c r="CMW81" s="16"/>
      <c r="CMX81" s="16"/>
      <c r="CMY81" s="16"/>
      <c r="CMZ81" s="16"/>
      <c r="CNA81" s="16"/>
      <c r="CNB81" s="16"/>
      <c r="CNC81" s="16"/>
      <c r="CND81" s="16"/>
      <c r="CNE81" s="16"/>
      <c r="CNF81" s="16"/>
      <c r="CNG81" s="16"/>
      <c r="CNH81" s="16"/>
      <c r="CNI81" s="16"/>
      <c r="CNJ81" s="16"/>
      <c r="CNK81" s="16"/>
      <c r="CNL81" s="16"/>
      <c r="CNM81" s="16"/>
      <c r="CNN81" s="16"/>
      <c r="CNO81" s="16"/>
      <c r="CNP81" s="16"/>
      <c r="CNQ81" s="16"/>
      <c r="CNR81" s="16"/>
      <c r="CNS81" s="16"/>
      <c r="CNT81" s="16"/>
      <c r="CNU81" s="16"/>
      <c r="CNV81" s="16"/>
      <c r="CNW81" s="16"/>
      <c r="CNX81" s="16"/>
      <c r="CNY81" s="16"/>
      <c r="CNZ81" s="16"/>
      <c r="COA81" s="16"/>
      <c r="COB81" s="16"/>
      <c r="COC81" s="16"/>
      <c r="COD81" s="16"/>
      <c r="COE81" s="16"/>
      <c r="COF81" s="16"/>
      <c r="COG81" s="16"/>
      <c r="COH81" s="16"/>
      <c r="COI81" s="16"/>
      <c r="COJ81" s="16"/>
      <c r="COK81" s="16"/>
      <c r="COL81" s="16"/>
      <c r="COM81" s="16"/>
      <c r="CON81" s="16"/>
      <c r="COO81" s="16"/>
      <c r="COP81" s="16"/>
      <c r="COQ81" s="16"/>
      <c r="COR81" s="16"/>
      <c r="COS81" s="16"/>
      <c r="COT81" s="16"/>
      <c r="COU81" s="16"/>
      <c r="COV81" s="16"/>
      <c r="COW81" s="16"/>
      <c r="COX81" s="16"/>
      <c r="COY81" s="16"/>
      <c r="COZ81" s="16"/>
      <c r="CPA81" s="16"/>
      <c r="CPB81" s="16"/>
      <c r="CPC81" s="16"/>
      <c r="CPD81" s="16"/>
      <c r="CPE81" s="16"/>
      <c r="CPF81" s="16"/>
      <c r="CPG81" s="16"/>
      <c r="CPH81" s="16"/>
      <c r="CPI81" s="16"/>
      <c r="CPJ81" s="16"/>
      <c r="CPK81" s="16"/>
      <c r="CPL81" s="16"/>
      <c r="CPM81" s="16"/>
      <c r="CPN81" s="16"/>
      <c r="CPO81" s="16"/>
      <c r="CPP81" s="16"/>
      <c r="CPQ81" s="16"/>
      <c r="CPR81" s="16"/>
      <c r="CPS81" s="16"/>
      <c r="CPT81" s="16"/>
      <c r="CPU81" s="16"/>
      <c r="CPV81" s="16"/>
      <c r="CPW81" s="16"/>
      <c r="CPX81" s="16"/>
      <c r="CPY81" s="16"/>
      <c r="CPZ81" s="16"/>
      <c r="CQA81" s="16"/>
      <c r="CQB81" s="16"/>
      <c r="CQC81" s="16"/>
      <c r="CQD81" s="16"/>
      <c r="CQE81" s="16"/>
      <c r="CQF81" s="16"/>
      <c r="CQG81" s="16"/>
      <c r="CQH81" s="16"/>
      <c r="CQI81" s="16"/>
      <c r="CQJ81" s="16"/>
      <c r="CQK81" s="16"/>
      <c r="CQL81" s="16"/>
      <c r="CQM81" s="16"/>
      <c r="CQN81" s="16"/>
      <c r="CQO81" s="16"/>
      <c r="CQP81" s="16"/>
      <c r="CQQ81" s="16"/>
      <c r="CQR81" s="16"/>
      <c r="CQS81" s="16"/>
      <c r="CQT81" s="16"/>
      <c r="CQU81" s="16"/>
      <c r="CQV81" s="16"/>
      <c r="CQW81" s="16"/>
      <c r="CQX81" s="16"/>
      <c r="CQY81" s="16"/>
      <c r="CQZ81" s="16"/>
      <c r="CRA81" s="16"/>
      <c r="CRB81" s="16"/>
      <c r="CRC81" s="16"/>
      <c r="CRD81" s="16"/>
      <c r="CRE81" s="16"/>
      <c r="CRF81" s="16"/>
      <c r="CRG81" s="16"/>
      <c r="CRH81" s="16"/>
      <c r="CRI81" s="16"/>
      <c r="CRJ81" s="16"/>
      <c r="CRK81" s="16"/>
      <c r="CRL81" s="16"/>
      <c r="CRM81" s="16"/>
      <c r="CRN81" s="16"/>
      <c r="CRO81" s="16"/>
      <c r="CRP81" s="16"/>
      <c r="CRQ81" s="16"/>
      <c r="CRR81" s="16"/>
      <c r="CRS81" s="16"/>
      <c r="CRT81" s="16"/>
      <c r="CRU81" s="16"/>
      <c r="CRV81" s="16"/>
      <c r="CRW81" s="16"/>
      <c r="CRX81" s="16"/>
      <c r="CRY81" s="16"/>
      <c r="CRZ81" s="16"/>
      <c r="CSA81" s="16"/>
      <c r="CSB81" s="16"/>
      <c r="CSC81" s="16"/>
      <c r="CSD81" s="16"/>
      <c r="CSE81" s="16"/>
      <c r="CSF81" s="16"/>
      <c r="CSG81" s="16"/>
      <c r="CSH81" s="16"/>
      <c r="CSI81" s="16"/>
      <c r="CSJ81" s="16"/>
      <c r="CSK81" s="16"/>
      <c r="CSL81" s="16"/>
      <c r="CSM81" s="16"/>
      <c r="CSN81" s="16"/>
      <c r="CSO81" s="16"/>
      <c r="CSP81" s="16"/>
      <c r="CSQ81" s="16"/>
      <c r="CSR81" s="16"/>
      <c r="CSS81" s="16"/>
      <c r="CST81" s="16"/>
      <c r="CSU81" s="16"/>
      <c r="CSV81" s="16"/>
      <c r="CSW81" s="16"/>
      <c r="CSX81" s="16"/>
      <c r="CSY81" s="16"/>
      <c r="CSZ81" s="16"/>
      <c r="CTA81" s="16"/>
      <c r="CTB81" s="16"/>
      <c r="CTC81" s="16"/>
      <c r="CTD81" s="16"/>
      <c r="CTE81" s="16"/>
      <c r="CTF81" s="16"/>
      <c r="CTG81" s="16"/>
      <c r="CTH81" s="16"/>
      <c r="CTI81" s="16"/>
      <c r="CTJ81" s="16"/>
      <c r="CTK81" s="16"/>
      <c r="CTL81" s="16"/>
      <c r="CTM81" s="16"/>
      <c r="CTN81" s="16"/>
      <c r="CTO81" s="16"/>
      <c r="CTP81" s="16"/>
      <c r="CTQ81" s="16"/>
      <c r="CTR81" s="16"/>
      <c r="CTS81" s="16"/>
      <c r="CTT81" s="16"/>
      <c r="CTU81" s="16"/>
      <c r="CTV81" s="16"/>
      <c r="CTW81" s="16"/>
      <c r="CTX81" s="16"/>
      <c r="CTY81" s="16"/>
      <c r="CTZ81" s="16"/>
      <c r="CUA81" s="16"/>
      <c r="CUB81" s="16"/>
      <c r="CUC81" s="16"/>
      <c r="CUD81" s="16"/>
      <c r="CUE81" s="16"/>
      <c r="CUF81" s="16"/>
      <c r="CUG81" s="16"/>
      <c r="CUH81" s="16"/>
      <c r="CUI81" s="16"/>
      <c r="CUJ81" s="16"/>
      <c r="CUK81" s="16"/>
      <c r="CUL81" s="16"/>
      <c r="CUM81" s="16"/>
      <c r="CUN81" s="16"/>
      <c r="CUO81" s="16"/>
      <c r="CUP81" s="16"/>
      <c r="CUQ81" s="16"/>
      <c r="CUR81" s="16"/>
      <c r="CUS81" s="16"/>
      <c r="CUT81" s="16"/>
      <c r="CUU81" s="16"/>
      <c r="CUV81" s="16"/>
      <c r="CUW81" s="16"/>
      <c r="CUX81" s="16"/>
      <c r="CUY81" s="16"/>
      <c r="CUZ81" s="16"/>
      <c r="CVA81" s="16"/>
      <c r="CVB81" s="16"/>
      <c r="CVC81" s="16"/>
      <c r="CVD81" s="16"/>
      <c r="CVE81" s="16"/>
      <c r="CVF81" s="16"/>
      <c r="CVG81" s="16"/>
      <c r="CVH81" s="16"/>
      <c r="CVI81" s="16"/>
      <c r="CVJ81" s="16"/>
      <c r="CVK81" s="16"/>
      <c r="CVL81" s="16"/>
      <c r="CVM81" s="16"/>
      <c r="CVN81" s="16"/>
      <c r="CVO81" s="16"/>
      <c r="CVP81" s="16"/>
      <c r="CVQ81" s="16"/>
      <c r="CVR81" s="16"/>
      <c r="CVS81" s="16"/>
      <c r="CVT81" s="16"/>
      <c r="CVU81" s="16"/>
      <c r="CVV81" s="16"/>
      <c r="CVW81" s="16"/>
      <c r="CVX81" s="16"/>
      <c r="CVY81" s="16"/>
      <c r="CVZ81" s="16"/>
      <c r="CWA81" s="16"/>
      <c r="CWB81" s="16"/>
      <c r="CWC81" s="16"/>
      <c r="CWD81" s="16"/>
      <c r="CWE81" s="16"/>
      <c r="CWF81" s="16"/>
      <c r="CWG81" s="16"/>
      <c r="CWH81" s="16"/>
      <c r="CWI81" s="16"/>
      <c r="CWJ81" s="16"/>
      <c r="CWK81" s="16"/>
      <c r="CWL81" s="16"/>
      <c r="CWM81" s="16"/>
      <c r="CWN81" s="16"/>
      <c r="CWO81" s="16"/>
      <c r="CWP81" s="16"/>
      <c r="CWQ81" s="16"/>
      <c r="CWR81" s="16"/>
      <c r="CWS81" s="16"/>
      <c r="CWT81" s="16"/>
      <c r="CWU81" s="16"/>
      <c r="CWV81" s="16"/>
      <c r="CWW81" s="16"/>
      <c r="CWX81" s="16"/>
      <c r="CWY81" s="16"/>
      <c r="CWZ81" s="16"/>
      <c r="CXA81" s="16"/>
      <c r="CXB81" s="16"/>
      <c r="CXC81" s="16"/>
      <c r="CXD81" s="16"/>
      <c r="CXE81" s="16"/>
      <c r="CXF81" s="16"/>
      <c r="CXG81" s="16"/>
      <c r="CXH81" s="16"/>
      <c r="CXI81" s="16"/>
      <c r="CXJ81" s="16"/>
      <c r="CXK81" s="16"/>
      <c r="CXL81" s="16"/>
      <c r="CXM81" s="16"/>
      <c r="CXN81" s="16"/>
      <c r="CXO81" s="16"/>
      <c r="CXP81" s="16"/>
      <c r="CXQ81" s="16"/>
      <c r="CXR81" s="16"/>
      <c r="CXS81" s="16"/>
      <c r="CXT81" s="16"/>
      <c r="CXU81" s="16"/>
      <c r="CXV81" s="16"/>
      <c r="CXW81" s="16"/>
      <c r="CXX81" s="16"/>
      <c r="CXY81" s="16"/>
      <c r="CXZ81" s="16"/>
      <c r="CYA81" s="16"/>
      <c r="CYB81" s="16"/>
      <c r="CYC81" s="16"/>
      <c r="CYD81" s="16"/>
      <c r="CYE81" s="16"/>
      <c r="CYF81" s="16"/>
      <c r="CYG81" s="16"/>
      <c r="CYH81" s="16"/>
      <c r="CYI81" s="16"/>
      <c r="CYJ81" s="16"/>
      <c r="CYK81" s="16"/>
      <c r="CYL81" s="16"/>
      <c r="CYM81" s="16"/>
      <c r="CYN81" s="16"/>
      <c r="CYO81" s="16"/>
      <c r="CYP81" s="16"/>
      <c r="CYQ81" s="16"/>
      <c r="CYR81" s="16"/>
      <c r="CYS81" s="16"/>
      <c r="CYT81" s="16"/>
      <c r="CYU81" s="16"/>
      <c r="CYV81" s="16"/>
      <c r="CYW81" s="16"/>
      <c r="CYX81" s="16"/>
      <c r="CYY81" s="16"/>
      <c r="CYZ81" s="16"/>
      <c r="CZA81" s="16"/>
      <c r="CZB81" s="16"/>
      <c r="CZC81" s="16"/>
      <c r="CZD81" s="16"/>
      <c r="CZE81" s="16"/>
      <c r="CZF81" s="16"/>
      <c r="CZG81" s="16"/>
      <c r="CZH81" s="16"/>
      <c r="CZI81" s="16"/>
      <c r="CZJ81" s="16"/>
      <c r="CZK81" s="16"/>
      <c r="CZL81" s="16"/>
      <c r="CZM81" s="16"/>
      <c r="CZN81" s="16"/>
      <c r="CZO81" s="16"/>
      <c r="CZP81" s="16"/>
      <c r="CZQ81" s="16"/>
      <c r="CZR81" s="16"/>
      <c r="CZS81" s="16"/>
      <c r="CZT81" s="16"/>
      <c r="CZU81" s="16"/>
      <c r="CZV81" s="16"/>
      <c r="CZW81" s="16"/>
      <c r="CZX81" s="16"/>
      <c r="CZY81" s="16"/>
      <c r="CZZ81" s="16"/>
      <c r="DAA81" s="16"/>
      <c r="DAB81" s="16"/>
      <c r="DAC81" s="16"/>
      <c r="DAD81" s="16"/>
      <c r="DAE81" s="16"/>
      <c r="DAF81" s="16"/>
      <c r="DAG81" s="16"/>
      <c r="DAH81" s="16"/>
      <c r="DAI81" s="16"/>
      <c r="DAJ81" s="16"/>
      <c r="DAK81" s="16"/>
      <c r="DAL81" s="16"/>
      <c r="DAM81" s="16"/>
      <c r="DAN81" s="16"/>
      <c r="DAO81" s="16"/>
      <c r="DAP81" s="16"/>
      <c r="DAQ81" s="16"/>
      <c r="DAR81" s="16"/>
      <c r="DAS81" s="16"/>
      <c r="DAT81" s="16"/>
      <c r="DAU81" s="16"/>
      <c r="DAV81" s="16"/>
      <c r="DAW81" s="16"/>
      <c r="DAX81" s="16"/>
      <c r="DAY81" s="16"/>
      <c r="DAZ81" s="16"/>
      <c r="DBA81" s="16"/>
      <c r="DBB81" s="16"/>
      <c r="DBC81" s="16"/>
      <c r="DBD81" s="16"/>
      <c r="DBE81" s="16"/>
      <c r="DBF81" s="16"/>
      <c r="DBG81" s="16"/>
      <c r="DBH81" s="16"/>
      <c r="DBI81" s="16"/>
      <c r="DBJ81" s="16"/>
      <c r="DBK81" s="16"/>
      <c r="DBL81" s="16"/>
      <c r="DBM81" s="16"/>
      <c r="DBN81" s="16"/>
      <c r="DBO81" s="16"/>
      <c r="DBP81" s="16"/>
      <c r="DBQ81" s="16"/>
      <c r="DBR81" s="16"/>
      <c r="DBS81" s="16"/>
      <c r="DBT81" s="16"/>
      <c r="DBU81" s="16"/>
      <c r="DBV81" s="16"/>
      <c r="DBW81" s="16"/>
      <c r="DBX81" s="16"/>
      <c r="DBY81" s="16"/>
      <c r="DBZ81" s="16"/>
      <c r="DCA81" s="16"/>
      <c r="DCB81" s="16"/>
      <c r="DCC81" s="16"/>
      <c r="DCD81" s="16"/>
      <c r="DCE81" s="16"/>
      <c r="DCF81" s="16"/>
      <c r="DCG81" s="16"/>
      <c r="DCH81" s="16"/>
      <c r="DCI81" s="16"/>
      <c r="DCJ81" s="16"/>
      <c r="DCK81" s="16"/>
      <c r="DCL81" s="16"/>
      <c r="DCM81" s="16"/>
      <c r="DCN81" s="16"/>
      <c r="DCO81" s="16"/>
      <c r="DCP81" s="16"/>
      <c r="DCQ81" s="16"/>
      <c r="DCR81" s="16"/>
      <c r="DCS81" s="16"/>
      <c r="DCT81" s="16"/>
      <c r="DCU81" s="16"/>
      <c r="DCV81" s="16"/>
      <c r="DCW81" s="16"/>
      <c r="DCX81" s="16"/>
      <c r="DCY81" s="16"/>
      <c r="DCZ81" s="16"/>
      <c r="DDA81" s="16"/>
      <c r="DDB81" s="16"/>
      <c r="DDC81" s="16"/>
      <c r="DDD81" s="16"/>
      <c r="DDE81" s="16"/>
      <c r="DDF81" s="16"/>
      <c r="DDG81" s="16"/>
      <c r="DDH81" s="16"/>
      <c r="DDI81" s="16"/>
      <c r="DDJ81" s="16"/>
      <c r="DDK81" s="16"/>
      <c r="DDL81" s="16"/>
      <c r="DDM81" s="16"/>
      <c r="DDN81" s="16"/>
      <c r="DDO81" s="16"/>
      <c r="DDP81" s="16"/>
      <c r="DDQ81" s="16"/>
      <c r="DDR81" s="16"/>
      <c r="DDS81" s="16"/>
      <c r="DDT81" s="16"/>
      <c r="DDU81" s="16"/>
      <c r="DDV81" s="16"/>
      <c r="DDW81" s="16"/>
      <c r="DDX81" s="16"/>
      <c r="DDY81" s="16"/>
      <c r="DDZ81" s="16"/>
      <c r="DEA81" s="16"/>
      <c r="DEB81" s="16"/>
      <c r="DEC81" s="16"/>
      <c r="DED81" s="16"/>
      <c r="DEE81" s="16"/>
      <c r="DEF81" s="16"/>
      <c r="DEG81" s="16"/>
      <c r="DEH81" s="16"/>
      <c r="DEI81" s="16"/>
      <c r="DEJ81" s="16"/>
      <c r="DEK81" s="16"/>
      <c r="DEL81" s="16"/>
      <c r="DEM81" s="16"/>
      <c r="DEN81" s="16"/>
      <c r="DEO81" s="16"/>
      <c r="DEP81" s="16"/>
      <c r="DEQ81" s="16"/>
      <c r="DER81" s="16"/>
      <c r="DES81" s="16"/>
      <c r="DET81" s="16"/>
      <c r="DEU81" s="16"/>
      <c r="DEV81" s="16"/>
      <c r="DEW81" s="16"/>
      <c r="DEX81" s="16"/>
      <c r="DEY81" s="16"/>
      <c r="DEZ81" s="16"/>
      <c r="DFA81" s="16"/>
      <c r="DFB81" s="16"/>
      <c r="DFC81" s="16"/>
      <c r="DFD81" s="16"/>
      <c r="DFE81" s="16"/>
      <c r="DFF81" s="16"/>
      <c r="DFG81" s="16"/>
      <c r="DFH81" s="16"/>
      <c r="DFI81" s="16"/>
      <c r="DFJ81" s="16"/>
      <c r="DFK81" s="16"/>
      <c r="DFL81" s="16"/>
      <c r="DFM81" s="16"/>
      <c r="DFN81" s="16"/>
      <c r="DFO81" s="16"/>
      <c r="DFP81" s="16"/>
      <c r="DFQ81" s="16"/>
      <c r="DFR81" s="16"/>
      <c r="DFS81" s="16"/>
      <c r="DFT81" s="16"/>
      <c r="DFU81" s="16"/>
      <c r="DFV81" s="16"/>
      <c r="DFW81" s="16"/>
      <c r="DFX81" s="16"/>
      <c r="DFY81" s="16"/>
      <c r="DFZ81" s="16"/>
      <c r="DGA81" s="16"/>
      <c r="DGB81" s="16"/>
      <c r="DGC81" s="16"/>
      <c r="DGD81" s="16"/>
      <c r="DGE81" s="16"/>
      <c r="DGF81" s="16"/>
      <c r="DGG81" s="16"/>
      <c r="DGH81" s="16"/>
      <c r="DGI81" s="16"/>
      <c r="DGJ81" s="16"/>
      <c r="DGK81" s="16"/>
      <c r="DGL81" s="16"/>
      <c r="DGM81" s="16"/>
      <c r="DGN81" s="16"/>
      <c r="DGO81" s="16"/>
      <c r="DGP81" s="16"/>
      <c r="DGQ81" s="16"/>
      <c r="DGR81" s="16"/>
      <c r="DGS81" s="16"/>
      <c r="DGT81" s="16"/>
      <c r="DGU81" s="16"/>
      <c r="DGV81" s="16"/>
      <c r="DGW81" s="16"/>
      <c r="DGX81" s="16"/>
      <c r="DGY81" s="16"/>
      <c r="DGZ81" s="16"/>
      <c r="DHA81" s="16"/>
      <c r="DHB81" s="16"/>
      <c r="DHC81" s="16"/>
      <c r="DHD81" s="16"/>
      <c r="DHE81" s="16"/>
      <c r="DHF81" s="16"/>
      <c r="DHG81" s="16"/>
      <c r="DHH81" s="16"/>
      <c r="DHI81" s="16"/>
      <c r="DHJ81" s="16"/>
      <c r="DHK81" s="16"/>
      <c r="DHL81" s="16"/>
      <c r="DHM81" s="16"/>
      <c r="DHN81" s="16"/>
      <c r="DHO81" s="16"/>
      <c r="DHP81" s="16"/>
      <c r="DHQ81" s="16"/>
      <c r="DHR81" s="16"/>
      <c r="DHS81" s="16"/>
      <c r="DHT81" s="16"/>
      <c r="DHU81" s="16"/>
      <c r="DHV81" s="16"/>
      <c r="DHW81" s="16"/>
      <c r="DHX81" s="16"/>
      <c r="DHY81" s="16"/>
      <c r="DHZ81" s="16"/>
      <c r="DIA81" s="16"/>
      <c r="DIB81" s="16"/>
      <c r="DIC81" s="16"/>
      <c r="DID81" s="16"/>
      <c r="DIE81" s="16"/>
      <c r="DIF81" s="16"/>
      <c r="DIG81" s="16"/>
      <c r="DIH81" s="16"/>
      <c r="DII81" s="16"/>
      <c r="DIJ81" s="16"/>
      <c r="DIK81" s="16"/>
      <c r="DIL81" s="16"/>
      <c r="DIM81" s="16"/>
      <c r="DIN81" s="16"/>
      <c r="DIO81" s="16"/>
      <c r="DIP81" s="16"/>
      <c r="DIQ81" s="16"/>
      <c r="DIR81" s="16"/>
      <c r="DIS81" s="16"/>
      <c r="DIT81" s="16"/>
      <c r="DIU81" s="16"/>
      <c r="DIV81" s="16"/>
      <c r="DIW81" s="16"/>
      <c r="DIX81" s="16"/>
      <c r="DIY81" s="16"/>
      <c r="DIZ81" s="16"/>
      <c r="DJA81" s="16"/>
      <c r="DJB81" s="16"/>
      <c r="DJC81" s="16"/>
      <c r="DJD81" s="16"/>
      <c r="DJE81" s="16"/>
      <c r="DJF81" s="16"/>
      <c r="DJG81" s="16"/>
      <c r="DJH81" s="16"/>
      <c r="DJI81" s="16"/>
      <c r="DJJ81" s="16"/>
      <c r="DJK81" s="16"/>
      <c r="DJL81" s="16"/>
      <c r="DJM81" s="16"/>
      <c r="DJN81" s="16"/>
      <c r="DJO81" s="16"/>
      <c r="DJP81" s="16"/>
      <c r="DJQ81" s="16"/>
      <c r="DJR81" s="16"/>
      <c r="DJS81" s="16"/>
      <c r="DJT81" s="16"/>
      <c r="DJU81" s="16"/>
      <c r="DJV81" s="16"/>
      <c r="DJW81" s="16"/>
      <c r="DJX81" s="16"/>
      <c r="DJY81" s="16"/>
      <c r="DJZ81" s="16"/>
      <c r="DKA81" s="16"/>
      <c r="DKB81" s="16"/>
      <c r="DKC81" s="16"/>
      <c r="DKD81" s="16"/>
      <c r="DKE81" s="16"/>
      <c r="DKF81" s="16"/>
      <c r="DKG81" s="16"/>
      <c r="DKH81" s="16"/>
      <c r="DKI81" s="16"/>
      <c r="DKJ81" s="16"/>
      <c r="DKK81" s="16"/>
      <c r="DKL81" s="16"/>
      <c r="DKM81" s="16"/>
      <c r="DKN81" s="16"/>
      <c r="DKO81" s="16"/>
      <c r="DKP81" s="16"/>
      <c r="DKQ81" s="16"/>
      <c r="DKR81" s="16"/>
      <c r="DKS81" s="16"/>
      <c r="DKT81" s="16"/>
      <c r="DKU81" s="16"/>
      <c r="DKV81" s="16"/>
      <c r="DKW81" s="16"/>
      <c r="DKX81" s="16"/>
      <c r="DKY81" s="16"/>
      <c r="DKZ81" s="16"/>
      <c r="DLA81" s="16"/>
      <c r="DLB81" s="16"/>
      <c r="DLC81" s="16"/>
      <c r="DLD81" s="16"/>
      <c r="DLE81" s="16"/>
      <c r="DLF81" s="16"/>
      <c r="DLG81" s="16"/>
      <c r="DLH81" s="16"/>
      <c r="DLI81" s="16"/>
      <c r="DLJ81" s="16"/>
      <c r="DLK81" s="16"/>
      <c r="DLL81" s="16"/>
      <c r="DLM81" s="16"/>
      <c r="DLN81" s="16"/>
      <c r="DLO81" s="16"/>
      <c r="DLP81" s="16"/>
      <c r="DLQ81" s="16"/>
      <c r="DLR81" s="16"/>
      <c r="DLS81" s="16"/>
      <c r="DLT81" s="16"/>
      <c r="DLU81" s="16"/>
      <c r="DLV81" s="16"/>
      <c r="DLW81" s="16"/>
      <c r="DLX81" s="16"/>
      <c r="DLY81" s="16"/>
      <c r="DLZ81" s="16"/>
      <c r="DMA81" s="16"/>
      <c r="DMB81" s="16"/>
      <c r="DMC81" s="16"/>
      <c r="DMD81" s="16"/>
      <c r="DME81" s="16"/>
      <c r="DMF81" s="16"/>
      <c r="DMG81" s="16"/>
      <c r="DMH81" s="16"/>
      <c r="DMI81" s="16"/>
      <c r="DMJ81" s="16"/>
      <c r="DMK81" s="16"/>
      <c r="DML81" s="16"/>
      <c r="DMM81" s="16"/>
      <c r="DMN81" s="16"/>
      <c r="DMO81" s="16"/>
      <c r="DMP81" s="16"/>
      <c r="DMQ81" s="16"/>
      <c r="DMR81" s="16"/>
      <c r="DMS81" s="16"/>
      <c r="DMT81" s="16"/>
      <c r="DMU81" s="16"/>
      <c r="DMV81" s="16"/>
      <c r="DMW81" s="16"/>
      <c r="DMX81" s="16"/>
      <c r="DMY81" s="16"/>
      <c r="DMZ81" s="16"/>
      <c r="DNA81" s="16"/>
      <c r="DNB81" s="16"/>
      <c r="DNC81" s="16"/>
      <c r="DND81" s="16"/>
      <c r="DNE81" s="16"/>
      <c r="DNF81" s="16"/>
      <c r="DNG81" s="16"/>
      <c r="DNH81" s="16"/>
      <c r="DNI81" s="16"/>
      <c r="DNJ81" s="16"/>
      <c r="DNK81" s="16"/>
      <c r="DNL81" s="16"/>
      <c r="DNM81" s="16"/>
      <c r="DNN81" s="16"/>
      <c r="DNO81" s="16"/>
      <c r="DNP81" s="16"/>
      <c r="DNQ81" s="16"/>
      <c r="DNR81" s="16"/>
      <c r="DNS81" s="16"/>
      <c r="DNT81" s="16"/>
      <c r="DNU81" s="16"/>
      <c r="DNV81" s="16"/>
      <c r="DNW81" s="16"/>
      <c r="DNX81" s="16"/>
      <c r="DNY81" s="16"/>
      <c r="DNZ81" s="16"/>
      <c r="DOA81" s="16"/>
      <c r="DOB81" s="16"/>
      <c r="DOC81" s="16"/>
      <c r="DOD81" s="16"/>
      <c r="DOE81" s="16"/>
      <c r="DOF81" s="16"/>
      <c r="DOG81" s="16"/>
      <c r="DOH81" s="16"/>
      <c r="DOI81" s="16"/>
      <c r="DOJ81" s="16"/>
      <c r="DOK81" s="16"/>
      <c r="DOL81" s="16"/>
      <c r="DOM81" s="16"/>
      <c r="DON81" s="16"/>
      <c r="DOO81" s="16"/>
      <c r="DOP81" s="16"/>
      <c r="DOQ81" s="16"/>
      <c r="DOR81" s="16"/>
      <c r="DOS81" s="16"/>
      <c r="DOT81" s="16"/>
      <c r="DOU81" s="16"/>
      <c r="DOV81" s="16"/>
      <c r="DOW81" s="16"/>
      <c r="DOX81" s="16"/>
      <c r="DOY81" s="16"/>
      <c r="DOZ81" s="16"/>
      <c r="DPA81" s="16"/>
      <c r="DPB81" s="16"/>
      <c r="DPC81" s="16"/>
      <c r="DPD81" s="16"/>
      <c r="DPE81" s="16"/>
      <c r="DPF81" s="16"/>
      <c r="DPG81" s="16"/>
      <c r="DPH81" s="16"/>
      <c r="DPI81" s="16"/>
      <c r="DPJ81" s="16"/>
      <c r="DPK81" s="16"/>
      <c r="DPL81" s="16"/>
      <c r="DPM81" s="16"/>
      <c r="DPN81" s="16"/>
      <c r="DPO81" s="16"/>
      <c r="DPP81" s="16"/>
      <c r="DPQ81" s="16"/>
      <c r="DPR81" s="16"/>
      <c r="DPS81" s="16"/>
      <c r="DPT81" s="16"/>
      <c r="DPU81" s="16"/>
      <c r="DPV81" s="16"/>
      <c r="DPW81" s="16"/>
      <c r="DPX81" s="16"/>
      <c r="DPY81" s="16"/>
      <c r="DPZ81" s="16"/>
      <c r="DQA81" s="16"/>
      <c r="DQB81" s="16"/>
      <c r="DQC81" s="16"/>
      <c r="DQD81" s="16"/>
      <c r="DQE81" s="16"/>
      <c r="DQF81" s="16"/>
      <c r="DQG81" s="16"/>
      <c r="DQH81" s="16"/>
      <c r="DQI81" s="16"/>
      <c r="DQJ81" s="16"/>
      <c r="DQK81" s="16"/>
      <c r="DQL81" s="16"/>
      <c r="DQM81" s="16"/>
      <c r="DQN81" s="16"/>
      <c r="DQO81" s="16"/>
      <c r="DQP81" s="16"/>
      <c r="DQQ81" s="16"/>
      <c r="DQR81" s="16"/>
      <c r="DQS81" s="16"/>
      <c r="DQT81" s="16"/>
      <c r="DQU81" s="16"/>
      <c r="DQV81" s="16"/>
      <c r="DQW81" s="16"/>
      <c r="DQX81" s="16"/>
      <c r="DQY81" s="16"/>
      <c r="DQZ81" s="16"/>
      <c r="DRA81" s="16"/>
      <c r="DRB81" s="16"/>
      <c r="DRC81" s="16"/>
      <c r="DRD81" s="16"/>
      <c r="DRE81" s="16"/>
      <c r="DRF81" s="16"/>
      <c r="DRG81" s="16"/>
      <c r="DRH81" s="16"/>
      <c r="DRI81" s="16"/>
      <c r="DRJ81" s="16"/>
      <c r="DRK81" s="16"/>
      <c r="DRL81" s="16"/>
      <c r="DRM81" s="16"/>
      <c r="DRN81" s="16"/>
      <c r="DRO81" s="16"/>
      <c r="DRP81" s="16"/>
      <c r="DRQ81" s="16"/>
      <c r="DRR81" s="16"/>
      <c r="DRS81" s="16"/>
      <c r="DRT81" s="16"/>
      <c r="DRU81" s="16"/>
      <c r="DRV81" s="16"/>
      <c r="DRW81" s="16"/>
      <c r="DRX81" s="16"/>
      <c r="DRY81" s="16"/>
      <c r="DRZ81" s="16"/>
      <c r="DSA81" s="16"/>
      <c r="DSB81" s="16"/>
      <c r="DSC81" s="16"/>
      <c r="DSD81" s="16"/>
      <c r="DSE81" s="16"/>
      <c r="DSF81" s="16"/>
      <c r="DSG81" s="16"/>
      <c r="DSH81" s="16"/>
      <c r="DSI81" s="16"/>
      <c r="DSJ81" s="16"/>
      <c r="DSK81" s="16"/>
      <c r="DSL81" s="16"/>
      <c r="DSM81" s="16"/>
      <c r="DSN81" s="16"/>
      <c r="DSO81" s="16"/>
      <c r="DSP81" s="16"/>
      <c r="DSQ81" s="16"/>
      <c r="DSR81" s="16"/>
      <c r="DSS81" s="16"/>
      <c r="DST81" s="16"/>
      <c r="DSU81" s="16"/>
      <c r="DSV81" s="16"/>
      <c r="DSW81" s="16"/>
      <c r="DSX81" s="16"/>
      <c r="DSY81" s="16"/>
      <c r="DSZ81" s="16"/>
      <c r="DTA81" s="16"/>
      <c r="DTB81" s="16"/>
      <c r="DTC81" s="16"/>
      <c r="DTD81" s="16"/>
      <c r="DTE81" s="16"/>
      <c r="DTF81" s="16"/>
      <c r="DTG81" s="16"/>
      <c r="DTH81" s="16"/>
      <c r="DTI81" s="16"/>
      <c r="DTJ81" s="16"/>
      <c r="DTK81" s="16"/>
      <c r="DTL81" s="16"/>
      <c r="DTM81" s="16"/>
      <c r="DTN81" s="16"/>
      <c r="DTO81" s="16"/>
      <c r="DTP81" s="16"/>
      <c r="DTQ81" s="16"/>
      <c r="DTR81" s="16"/>
      <c r="DTS81" s="16"/>
      <c r="DTT81" s="16"/>
      <c r="DTU81" s="16"/>
      <c r="DTV81" s="16"/>
      <c r="DTW81" s="16"/>
      <c r="DTX81" s="16"/>
      <c r="DTY81" s="16"/>
      <c r="DTZ81" s="16"/>
      <c r="DUA81" s="16"/>
      <c r="DUB81" s="16"/>
      <c r="DUC81" s="16"/>
      <c r="DUD81" s="16"/>
      <c r="DUE81" s="16"/>
      <c r="DUF81" s="16"/>
      <c r="DUG81" s="16"/>
      <c r="DUH81" s="16"/>
      <c r="DUI81" s="16"/>
      <c r="DUJ81" s="16"/>
      <c r="DUK81" s="16"/>
      <c r="DUL81" s="16"/>
      <c r="DUM81" s="16"/>
      <c r="DUN81" s="16"/>
      <c r="DUO81" s="16"/>
      <c r="DUP81" s="16"/>
      <c r="DUQ81" s="16"/>
      <c r="DUR81" s="16"/>
      <c r="DUS81" s="16"/>
      <c r="DUT81" s="16"/>
      <c r="DUU81" s="16"/>
      <c r="DUV81" s="16"/>
      <c r="DUW81" s="16"/>
      <c r="DUX81" s="16"/>
      <c r="DUY81" s="16"/>
      <c r="DUZ81" s="16"/>
      <c r="DVA81" s="16"/>
      <c r="DVB81" s="16"/>
      <c r="DVC81" s="16"/>
      <c r="DVD81" s="16"/>
      <c r="DVE81" s="16"/>
      <c r="DVF81" s="16"/>
      <c r="DVG81" s="16"/>
      <c r="DVH81" s="16"/>
      <c r="DVI81" s="16"/>
      <c r="DVJ81" s="16"/>
      <c r="DVK81" s="16"/>
      <c r="DVL81" s="16"/>
      <c r="DVM81" s="16"/>
      <c r="DVN81" s="16"/>
      <c r="DVO81" s="16"/>
      <c r="DVP81" s="16"/>
      <c r="DVQ81" s="16"/>
      <c r="DVR81" s="16"/>
      <c r="DVS81" s="16"/>
      <c r="DVT81" s="16"/>
      <c r="DVU81" s="16"/>
      <c r="DVV81" s="16"/>
      <c r="DVW81" s="16"/>
      <c r="DVX81" s="16"/>
      <c r="DVY81" s="16"/>
      <c r="DVZ81" s="16"/>
      <c r="DWA81" s="16"/>
      <c r="DWB81" s="16"/>
      <c r="DWC81" s="16"/>
      <c r="DWD81" s="16"/>
      <c r="DWE81" s="16"/>
      <c r="DWF81" s="16"/>
      <c r="DWG81" s="16"/>
      <c r="DWH81" s="16"/>
      <c r="DWI81" s="16"/>
      <c r="DWJ81" s="16"/>
      <c r="DWK81" s="16"/>
      <c r="DWL81" s="16"/>
      <c r="DWM81" s="16"/>
      <c r="DWN81" s="16"/>
      <c r="DWO81" s="16"/>
      <c r="DWP81" s="16"/>
      <c r="DWQ81" s="16"/>
      <c r="DWR81" s="16"/>
      <c r="DWS81" s="16"/>
      <c r="DWT81" s="16"/>
      <c r="DWU81" s="16"/>
      <c r="DWV81" s="16"/>
      <c r="DWW81" s="16"/>
      <c r="DWX81" s="16"/>
      <c r="DWY81" s="16"/>
      <c r="DWZ81" s="16"/>
      <c r="DXA81" s="16"/>
      <c r="DXB81" s="16"/>
      <c r="DXC81" s="16"/>
      <c r="DXD81" s="16"/>
      <c r="DXE81" s="16"/>
      <c r="DXF81" s="16"/>
      <c r="DXG81" s="16"/>
      <c r="DXH81" s="16"/>
      <c r="DXI81" s="16"/>
      <c r="DXJ81" s="16"/>
      <c r="DXK81" s="16"/>
      <c r="DXL81" s="16"/>
      <c r="DXM81" s="16"/>
      <c r="DXN81" s="16"/>
      <c r="DXO81" s="16"/>
      <c r="DXP81" s="16"/>
      <c r="DXQ81" s="16"/>
      <c r="DXR81" s="16"/>
      <c r="DXS81" s="16"/>
      <c r="DXT81" s="16"/>
      <c r="DXU81" s="16"/>
      <c r="DXV81" s="16"/>
      <c r="DXW81" s="16"/>
      <c r="DXX81" s="16"/>
      <c r="DXY81" s="16"/>
      <c r="DXZ81" s="16"/>
      <c r="DYA81" s="16"/>
      <c r="DYB81" s="16"/>
      <c r="DYC81" s="16"/>
      <c r="DYD81" s="16"/>
      <c r="DYE81" s="16"/>
      <c r="DYF81" s="16"/>
      <c r="DYG81" s="16"/>
      <c r="DYH81" s="16"/>
      <c r="DYI81" s="16"/>
      <c r="DYJ81" s="16"/>
      <c r="DYK81" s="16"/>
      <c r="DYL81" s="16"/>
      <c r="DYM81" s="16"/>
      <c r="DYN81" s="16"/>
      <c r="DYO81" s="16"/>
      <c r="DYP81" s="16"/>
      <c r="DYQ81" s="16"/>
      <c r="DYR81" s="16"/>
      <c r="DYS81" s="16"/>
      <c r="DYT81" s="16"/>
      <c r="DYU81" s="16"/>
      <c r="DYV81" s="16"/>
      <c r="DYW81" s="16"/>
      <c r="DYX81" s="16"/>
      <c r="DYY81" s="16"/>
      <c r="DYZ81" s="16"/>
      <c r="DZA81" s="16"/>
      <c r="DZB81" s="16"/>
      <c r="DZC81" s="16"/>
      <c r="DZD81" s="16"/>
      <c r="DZE81" s="16"/>
      <c r="DZF81" s="16"/>
      <c r="DZG81" s="16"/>
      <c r="DZH81" s="16"/>
      <c r="DZI81" s="16"/>
      <c r="DZJ81" s="16"/>
      <c r="DZK81" s="16"/>
      <c r="DZL81" s="16"/>
      <c r="DZM81" s="16"/>
      <c r="DZN81" s="16"/>
      <c r="DZO81" s="16"/>
      <c r="DZP81" s="16"/>
      <c r="DZQ81" s="16"/>
      <c r="DZR81" s="16"/>
      <c r="DZS81" s="16"/>
      <c r="DZT81" s="16"/>
      <c r="DZU81" s="16"/>
      <c r="DZV81" s="16"/>
      <c r="DZW81" s="16"/>
      <c r="DZX81" s="16"/>
      <c r="DZY81" s="16"/>
      <c r="DZZ81" s="16"/>
      <c r="EAA81" s="16"/>
      <c r="EAB81" s="16"/>
      <c r="EAC81" s="16"/>
      <c r="EAD81" s="16"/>
      <c r="EAE81" s="16"/>
      <c r="EAF81" s="16"/>
      <c r="EAG81" s="16"/>
      <c r="EAH81" s="16"/>
      <c r="EAI81" s="16"/>
      <c r="EAJ81" s="16"/>
      <c r="EAK81" s="16"/>
      <c r="EAL81" s="16"/>
      <c r="EAM81" s="16"/>
      <c r="EAN81" s="16"/>
      <c r="EAO81" s="16"/>
      <c r="EAP81" s="16"/>
      <c r="EAQ81" s="16"/>
      <c r="EAR81" s="16"/>
      <c r="EAS81" s="16"/>
      <c r="EAT81" s="16"/>
      <c r="EAU81" s="16"/>
      <c r="EAV81" s="16"/>
      <c r="EAW81" s="16"/>
      <c r="EAX81" s="16"/>
      <c r="EAY81" s="16"/>
      <c r="EAZ81" s="16"/>
      <c r="EBA81" s="16"/>
      <c r="EBB81" s="16"/>
      <c r="EBC81" s="16"/>
      <c r="EBD81" s="16"/>
      <c r="EBE81" s="16"/>
      <c r="EBF81" s="16"/>
      <c r="EBG81" s="16"/>
      <c r="EBH81" s="16"/>
      <c r="EBI81" s="16"/>
      <c r="EBJ81" s="16"/>
      <c r="EBK81" s="16"/>
      <c r="EBL81" s="16"/>
      <c r="EBM81" s="16"/>
      <c r="EBN81" s="16"/>
      <c r="EBO81" s="16"/>
      <c r="EBP81" s="16"/>
      <c r="EBQ81" s="16"/>
      <c r="EBR81" s="16"/>
      <c r="EBS81" s="16"/>
      <c r="EBT81" s="16"/>
      <c r="EBU81" s="16"/>
      <c r="EBV81" s="16"/>
      <c r="EBW81" s="16"/>
      <c r="EBX81" s="16"/>
      <c r="EBY81" s="16"/>
      <c r="EBZ81" s="16"/>
      <c r="ECA81" s="16"/>
      <c r="ECB81" s="16"/>
      <c r="ECC81" s="16"/>
      <c r="ECD81" s="16"/>
      <c r="ECE81" s="16"/>
      <c r="ECF81" s="16"/>
      <c r="ECG81" s="16"/>
      <c r="ECH81" s="16"/>
      <c r="ECI81" s="16"/>
      <c r="ECJ81" s="16"/>
      <c r="ECK81" s="16"/>
      <c r="ECL81" s="16"/>
      <c r="ECM81" s="16"/>
      <c r="ECN81" s="16"/>
      <c r="ECO81" s="16"/>
      <c r="ECP81" s="16"/>
      <c r="ECQ81" s="16"/>
      <c r="ECR81" s="16"/>
      <c r="ECS81" s="16"/>
      <c r="ECT81" s="16"/>
      <c r="ECU81" s="16"/>
      <c r="ECV81" s="16"/>
      <c r="ECW81" s="16"/>
      <c r="ECX81" s="16"/>
      <c r="ECY81" s="16"/>
      <c r="ECZ81" s="16"/>
      <c r="EDA81" s="16"/>
      <c r="EDB81" s="16"/>
      <c r="EDC81" s="16"/>
      <c r="EDD81" s="16"/>
      <c r="EDE81" s="16"/>
      <c r="EDF81" s="16"/>
      <c r="EDG81" s="16"/>
      <c r="EDH81" s="16"/>
      <c r="EDI81" s="16"/>
      <c r="EDJ81" s="16"/>
      <c r="EDK81" s="16"/>
      <c r="EDL81" s="16"/>
      <c r="EDM81" s="16"/>
      <c r="EDN81" s="16"/>
      <c r="EDO81" s="16"/>
      <c r="EDP81" s="16"/>
      <c r="EDQ81" s="16"/>
      <c r="EDR81" s="16"/>
      <c r="EDS81" s="16"/>
      <c r="EDT81" s="16"/>
      <c r="EDU81" s="16"/>
      <c r="EDV81" s="16"/>
      <c r="EDW81" s="16"/>
      <c r="EDX81" s="16"/>
      <c r="EDY81" s="16"/>
      <c r="EDZ81" s="16"/>
      <c r="EEA81" s="16"/>
      <c r="EEB81" s="16"/>
      <c r="EEC81" s="16"/>
      <c r="EED81" s="16"/>
      <c r="EEE81" s="16"/>
      <c r="EEF81" s="16"/>
      <c r="EEG81" s="16"/>
      <c r="EEH81" s="16"/>
      <c r="EEI81" s="16"/>
      <c r="EEJ81" s="16"/>
      <c r="EEK81" s="16"/>
      <c r="EEL81" s="16"/>
      <c r="EEM81" s="16"/>
      <c r="EEN81" s="16"/>
      <c r="EEO81" s="16"/>
      <c r="EEP81" s="16"/>
      <c r="EEQ81" s="16"/>
      <c r="EER81" s="16"/>
      <c r="EES81" s="16"/>
      <c r="EET81" s="16"/>
      <c r="EEU81" s="16"/>
      <c r="EEV81" s="16"/>
      <c r="EEW81" s="16"/>
      <c r="EEX81" s="16"/>
      <c r="EEY81" s="16"/>
      <c r="EEZ81" s="16"/>
      <c r="EFA81" s="16"/>
      <c r="EFB81" s="16"/>
      <c r="EFC81" s="16"/>
      <c r="EFD81" s="16"/>
      <c r="EFE81" s="16"/>
      <c r="EFF81" s="16"/>
      <c r="EFG81" s="16"/>
      <c r="EFH81" s="16"/>
      <c r="EFI81" s="16"/>
      <c r="EFJ81" s="16"/>
      <c r="EFK81" s="16"/>
      <c r="EFL81" s="16"/>
      <c r="EFM81" s="16"/>
      <c r="EFN81" s="16"/>
      <c r="EFO81" s="16"/>
      <c r="EFP81" s="16"/>
      <c r="EFQ81" s="16"/>
      <c r="EFR81" s="16"/>
      <c r="EFS81" s="16"/>
      <c r="EFT81" s="16"/>
      <c r="EFU81" s="16"/>
      <c r="EFV81" s="16"/>
      <c r="EFW81" s="16"/>
      <c r="EFX81" s="16"/>
      <c r="EFY81" s="16"/>
      <c r="EFZ81" s="16"/>
      <c r="EGA81" s="16"/>
      <c r="EGB81" s="16"/>
      <c r="EGC81" s="16"/>
      <c r="EGD81" s="16"/>
      <c r="EGE81" s="16"/>
      <c r="EGF81" s="16"/>
      <c r="EGG81" s="16"/>
      <c r="EGH81" s="16"/>
      <c r="EGI81" s="16"/>
      <c r="EGJ81" s="16"/>
      <c r="EGK81" s="16"/>
      <c r="EGL81" s="16"/>
      <c r="EGM81" s="16"/>
      <c r="EGN81" s="16"/>
      <c r="EGO81" s="16"/>
      <c r="EGP81" s="16"/>
      <c r="EGQ81" s="16"/>
      <c r="EGR81" s="16"/>
      <c r="EGS81" s="16"/>
      <c r="EGT81" s="16"/>
      <c r="EGU81" s="16"/>
      <c r="EGV81" s="16"/>
      <c r="EGW81" s="16"/>
      <c r="EGX81" s="16"/>
      <c r="EGY81" s="16"/>
      <c r="EGZ81" s="16"/>
      <c r="EHA81" s="16"/>
      <c r="EHB81" s="16"/>
      <c r="EHC81" s="16"/>
      <c r="EHD81" s="16"/>
      <c r="EHE81" s="16"/>
      <c r="EHF81" s="16"/>
      <c r="EHG81" s="16"/>
      <c r="EHH81" s="16"/>
      <c r="EHI81" s="16"/>
      <c r="EHJ81" s="16"/>
      <c r="EHK81" s="16"/>
      <c r="EHL81" s="16"/>
      <c r="EHM81" s="16"/>
      <c r="EHN81" s="16"/>
      <c r="EHO81" s="16"/>
      <c r="EHP81" s="16"/>
      <c r="EHQ81" s="16"/>
      <c r="EHR81" s="16"/>
      <c r="EHS81" s="16"/>
      <c r="EHT81" s="16"/>
      <c r="EHU81" s="16"/>
      <c r="EHV81" s="16"/>
      <c r="EHW81" s="16"/>
      <c r="EHX81" s="16"/>
      <c r="EHY81" s="16"/>
      <c r="EHZ81" s="16"/>
      <c r="EIA81" s="16"/>
      <c r="EIB81" s="16"/>
      <c r="EIC81" s="16"/>
      <c r="EID81" s="16"/>
      <c r="EIE81" s="16"/>
      <c r="EIF81" s="16"/>
      <c r="EIG81" s="16"/>
      <c r="EIH81" s="16"/>
      <c r="EII81" s="16"/>
      <c r="EIJ81" s="16"/>
      <c r="EIK81" s="16"/>
      <c r="EIL81" s="16"/>
      <c r="EIM81" s="16"/>
      <c r="EIN81" s="16"/>
      <c r="EIO81" s="16"/>
      <c r="EIP81" s="16"/>
      <c r="EIQ81" s="16"/>
      <c r="EIR81" s="16"/>
      <c r="EIS81" s="16"/>
      <c r="EIT81" s="16"/>
      <c r="EIU81" s="16"/>
      <c r="EIV81" s="16"/>
      <c r="EIW81" s="16"/>
      <c r="EIX81" s="16"/>
      <c r="EIY81" s="16"/>
      <c r="EIZ81" s="16"/>
      <c r="EJA81" s="16"/>
      <c r="EJB81" s="16"/>
      <c r="EJC81" s="16"/>
      <c r="EJD81" s="16"/>
      <c r="EJE81" s="16"/>
      <c r="EJF81" s="16"/>
      <c r="EJG81" s="16"/>
      <c r="EJH81" s="16"/>
      <c r="EJI81" s="16"/>
      <c r="EJJ81" s="16"/>
      <c r="EJK81" s="16"/>
      <c r="EJL81" s="16"/>
      <c r="EJM81" s="16"/>
      <c r="EJN81" s="16"/>
      <c r="EJO81" s="16"/>
      <c r="EJP81" s="16"/>
      <c r="EJQ81" s="16"/>
      <c r="EJR81" s="16"/>
      <c r="EJS81" s="16"/>
      <c r="EJT81" s="16"/>
      <c r="EJU81" s="16"/>
      <c r="EJV81" s="16"/>
      <c r="EJW81" s="16"/>
      <c r="EJX81" s="16"/>
      <c r="EJY81" s="16"/>
      <c r="EJZ81" s="16"/>
      <c r="EKA81" s="16"/>
      <c r="EKB81" s="16"/>
      <c r="EKC81" s="16"/>
      <c r="EKD81" s="16"/>
      <c r="EKE81" s="16"/>
      <c r="EKF81" s="16"/>
      <c r="EKG81" s="16"/>
      <c r="EKH81" s="16"/>
      <c r="EKI81" s="16"/>
      <c r="EKJ81" s="16"/>
      <c r="EKK81" s="16"/>
      <c r="EKL81" s="16"/>
      <c r="EKM81" s="16"/>
      <c r="EKN81" s="16"/>
      <c r="EKO81" s="16"/>
      <c r="EKP81" s="16"/>
      <c r="EKQ81" s="16"/>
      <c r="EKR81" s="16"/>
      <c r="EKS81" s="16"/>
      <c r="EKT81" s="16"/>
      <c r="EKU81" s="16"/>
      <c r="EKV81" s="16"/>
      <c r="EKW81" s="16"/>
      <c r="EKX81" s="16"/>
      <c r="EKY81" s="16"/>
      <c r="EKZ81" s="16"/>
      <c r="ELA81" s="16"/>
      <c r="ELB81" s="16"/>
      <c r="ELC81" s="16"/>
      <c r="ELD81" s="16"/>
      <c r="ELE81" s="16"/>
      <c r="ELF81" s="16"/>
      <c r="ELG81" s="16"/>
      <c r="ELH81" s="16"/>
      <c r="ELI81" s="16"/>
      <c r="ELJ81" s="16"/>
      <c r="ELK81" s="16"/>
      <c r="ELL81" s="16"/>
      <c r="ELM81" s="16"/>
      <c r="ELN81" s="16"/>
      <c r="ELO81" s="16"/>
      <c r="ELP81" s="16"/>
      <c r="ELQ81" s="16"/>
      <c r="ELR81" s="16"/>
      <c r="ELS81" s="16"/>
      <c r="ELT81" s="16"/>
      <c r="ELU81" s="16"/>
      <c r="ELV81" s="16"/>
      <c r="ELW81" s="16"/>
      <c r="ELX81" s="16"/>
      <c r="ELY81" s="16"/>
      <c r="ELZ81" s="16"/>
      <c r="EMA81" s="16"/>
      <c r="EMB81" s="16"/>
      <c r="EMC81" s="16"/>
      <c r="EMD81" s="16"/>
      <c r="EME81" s="16"/>
      <c r="EMF81" s="16"/>
      <c r="EMG81" s="16"/>
      <c r="EMH81" s="16"/>
      <c r="EMI81" s="16"/>
      <c r="EMJ81" s="16"/>
      <c r="EMK81" s="16"/>
      <c r="EML81" s="16"/>
      <c r="EMM81" s="16"/>
      <c r="EMN81" s="16"/>
      <c r="EMO81" s="16"/>
      <c r="EMP81" s="16"/>
      <c r="EMQ81" s="16"/>
      <c r="EMR81" s="16"/>
      <c r="EMS81" s="16"/>
      <c r="EMT81" s="16"/>
      <c r="EMU81" s="16"/>
      <c r="EMV81" s="16"/>
      <c r="EMW81" s="16"/>
      <c r="EMX81" s="16"/>
      <c r="EMY81" s="16"/>
      <c r="EMZ81" s="16"/>
      <c r="ENA81" s="16"/>
      <c r="ENB81" s="16"/>
      <c r="ENC81" s="16"/>
      <c r="END81" s="16"/>
      <c r="ENE81" s="16"/>
      <c r="ENF81" s="16"/>
      <c r="ENG81" s="16"/>
      <c r="ENH81" s="16"/>
      <c r="ENI81" s="16"/>
      <c r="ENJ81" s="16"/>
      <c r="ENK81" s="16"/>
      <c r="ENL81" s="16"/>
      <c r="ENM81" s="16"/>
      <c r="ENN81" s="16"/>
      <c r="ENO81" s="16"/>
      <c r="ENP81" s="16"/>
      <c r="ENQ81" s="16"/>
      <c r="ENR81" s="16"/>
      <c r="ENS81" s="16"/>
      <c r="ENT81" s="16"/>
      <c r="ENU81" s="16"/>
      <c r="ENV81" s="16"/>
      <c r="ENW81" s="16"/>
      <c r="ENX81" s="16"/>
      <c r="ENY81" s="16"/>
      <c r="ENZ81" s="16"/>
      <c r="EOA81" s="16"/>
      <c r="EOB81" s="16"/>
      <c r="EOC81" s="16"/>
      <c r="EOD81" s="16"/>
      <c r="EOE81" s="16"/>
      <c r="EOF81" s="16"/>
      <c r="EOG81" s="16"/>
      <c r="EOH81" s="16"/>
      <c r="EOI81" s="16"/>
      <c r="EOJ81" s="16"/>
      <c r="EOK81" s="16"/>
      <c r="EOL81" s="16"/>
      <c r="EOM81" s="16"/>
      <c r="EON81" s="16"/>
      <c r="EOO81" s="16"/>
      <c r="EOP81" s="16"/>
      <c r="EOQ81" s="16"/>
      <c r="EOR81" s="16"/>
      <c r="EOS81" s="16"/>
      <c r="EOT81" s="16"/>
      <c r="EOU81" s="16"/>
      <c r="EOV81" s="16"/>
      <c r="EOW81" s="16"/>
      <c r="EOX81" s="16"/>
      <c r="EOY81" s="16"/>
      <c r="EOZ81" s="16"/>
      <c r="EPA81" s="16"/>
      <c r="EPB81" s="16"/>
      <c r="EPC81" s="16"/>
      <c r="EPD81" s="16"/>
      <c r="EPE81" s="16"/>
      <c r="EPF81" s="16"/>
      <c r="EPG81" s="16"/>
      <c r="EPH81" s="16"/>
      <c r="EPI81" s="16"/>
      <c r="EPJ81" s="16"/>
      <c r="EPK81" s="16"/>
      <c r="EPL81" s="16"/>
      <c r="EPM81" s="16"/>
      <c r="EPN81" s="16"/>
      <c r="EPO81" s="16"/>
      <c r="EPP81" s="16"/>
      <c r="EPQ81" s="16"/>
      <c r="EPR81" s="16"/>
      <c r="EPS81" s="16"/>
      <c r="EPT81" s="16"/>
      <c r="EPU81" s="16"/>
      <c r="EPV81" s="16"/>
      <c r="EPW81" s="16"/>
      <c r="EPX81" s="16"/>
      <c r="EPY81" s="16"/>
      <c r="EPZ81" s="16"/>
      <c r="EQA81" s="16"/>
      <c r="EQB81" s="16"/>
      <c r="EQC81" s="16"/>
      <c r="EQD81" s="16"/>
      <c r="EQE81" s="16"/>
      <c r="EQF81" s="16"/>
      <c r="EQG81" s="16"/>
      <c r="EQH81" s="16"/>
      <c r="EQI81" s="16"/>
      <c r="EQJ81" s="16"/>
      <c r="EQK81" s="16"/>
      <c r="EQL81" s="16"/>
      <c r="EQM81" s="16"/>
      <c r="EQN81" s="16"/>
      <c r="EQO81" s="16"/>
      <c r="EQP81" s="16"/>
      <c r="EQQ81" s="16"/>
      <c r="EQR81" s="16"/>
      <c r="EQS81" s="16"/>
      <c r="EQT81" s="16"/>
      <c r="EQU81" s="16"/>
      <c r="EQV81" s="16"/>
      <c r="EQW81" s="16"/>
      <c r="EQX81" s="16"/>
      <c r="EQY81" s="16"/>
      <c r="EQZ81" s="16"/>
      <c r="ERA81" s="16"/>
      <c r="ERB81" s="16"/>
      <c r="ERC81" s="16"/>
      <c r="ERD81" s="16"/>
      <c r="ERE81" s="16"/>
      <c r="ERF81" s="16"/>
      <c r="ERG81" s="16"/>
      <c r="ERH81" s="16"/>
      <c r="ERI81" s="16"/>
      <c r="ERJ81" s="16"/>
      <c r="ERK81" s="16"/>
      <c r="ERL81" s="16"/>
      <c r="ERM81" s="16"/>
      <c r="ERN81" s="16"/>
      <c r="ERO81" s="16"/>
      <c r="ERP81" s="16"/>
      <c r="ERQ81" s="16"/>
      <c r="ERR81" s="16"/>
      <c r="ERS81" s="16"/>
      <c r="ERT81" s="16"/>
      <c r="ERU81" s="16"/>
      <c r="ERV81" s="16"/>
      <c r="ERW81" s="16"/>
      <c r="ERX81" s="16"/>
      <c r="ERY81" s="16"/>
      <c r="ERZ81" s="16"/>
      <c r="ESA81" s="16"/>
      <c r="ESB81" s="16"/>
      <c r="ESC81" s="16"/>
      <c r="ESD81" s="16"/>
      <c r="ESE81" s="16"/>
      <c r="ESF81" s="16"/>
      <c r="ESG81" s="16"/>
      <c r="ESH81" s="16"/>
      <c r="ESI81" s="16"/>
      <c r="ESJ81" s="16"/>
      <c r="ESK81" s="16"/>
      <c r="ESL81" s="16"/>
      <c r="ESM81" s="16"/>
      <c r="ESN81" s="16"/>
      <c r="ESO81" s="16"/>
      <c r="ESP81" s="16"/>
      <c r="ESQ81" s="16"/>
      <c r="ESR81" s="16"/>
      <c r="ESS81" s="16"/>
      <c r="EST81" s="16"/>
      <c r="ESU81" s="16"/>
      <c r="ESV81" s="16"/>
      <c r="ESW81" s="16"/>
      <c r="ESX81" s="16"/>
      <c r="ESY81" s="16"/>
      <c r="ESZ81" s="16"/>
      <c r="ETA81" s="16"/>
      <c r="ETB81" s="16"/>
      <c r="ETC81" s="16"/>
      <c r="ETD81" s="16"/>
      <c r="ETE81" s="16"/>
      <c r="ETF81" s="16"/>
      <c r="ETG81" s="16"/>
      <c r="ETH81" s="16"/>
      <c r="ETI81" s="16"/>
      <c r="ETJ81" s="16"/>
      <c r="ETK81" s="16"/>
      <c r="ETL81" s="16"/>
      <c r="ETM81" s="16"/>
      <c r="ETN81" s="16"/>
      <c r="ETO81" s="16"/>
      <c r="ETP81" s="16"/>
      <c r="ETQ81" s="16"/>
      <c r="ETR81" s="16"/>
      <c r="ETS81" s="16"/>
      <c r="ETT81" s="16"/>
      <c r="ETU81" s="16"/>
      <c r="ETV81" s="16"/>
      <c r="ETW81" s="16"/>
      <c r="ETX81" s="16"/>
      <c r="ETY81" s="16"/>
      <c r="ETZ81" s="16"/>
      <c r="EUA81" s="16"/>
      <c r="EUB81" s="16"/>
      <c r="EUC81" s="16"/>
      <c r="EUD81" s="16"/>
      <c r="EUE81" s="16"/>
      <c r="EUF81" s="16"/>
      <c r="EUG81" s="16"/>
      <c r="EUH81" s="16"/>
      <c r="EUI81" s="16"/>
      <c r="EUJ81" s="16"/>
      <c r="EUK81" s="16"/>
      <c r="EUL81" s="16"/>
      <c r="EUM81" s="16"/>
      <c r="EUN81" s="16"/>
      <c r="EUO81" s="16"/>
      <c r="EUP81" s="16"/>
      <c r="EUQ81" s="16"/>
      <c r="EUR81" s="16"/>
      <c r="EUS81" s="16"/>
      <c r="EUT81" s="16"/>
      <c r="EUU81" s="16"/>
      <c r="EUV81" s="16"/>
      <c r="EUW81" s="16"/>
      <c r="EUX81" s="16"/>
      <c r="EUY81" s="16"/>
      <c r="EUZ81" s="16"/>
      <c r="EVA81" s="16"/>
      <c r="EVB81" s="16"/>
      <c r="EVC81" s="16"/>
      <c r="EVD81" s="16"/>
      <c r="EVE81" s="16"/>
      <c r="EVF81" s="16"/>
      <c r="EVG81" s="16"/>
      <c r="EVH81" s="16"/>
      <c r="EVI81" s="16"/>
      <c r="EVJ81" s="16"/>
      <c r="EVK81" s="16"/>
      <c r="EVL81" s="16"/>
      <c r="EVM81" s="16"/>
      <c r="EVN81" s="16"/>
      <c r="EVO81" s="16"/>
      <c r="EVP81" s="16"/>
      <c r="EVQ81" s="16"/>
      <c r="EVR81" s="16"/>
      <c r="EVS81" s="16"/>
      <c r="EVT81" s="16"/>
      <c r="EVU81" s="16"/>
      <c r="EVV81" s="16"/>
      <c r="EVW81" s="16"/>
      <c r="EVX81" s="16"/>
      <c r="EVY81" s="16"/>
      <c r="EVZ81" s="16"/>
      <c r="EWA81" s="16"/>
      <c r="EWB81" s="16"/>
      <c r="EWC81" s="16"/>
      <c r="EWD81" s="16"/>
      <c r="EWE81" s="16"/>
      <c r="EWF81" s="16"/>
      <c r="EWG81" s="16"/>
      <c r="EWH81" s="16"/>
      <c r="EWI81" s="16"/>
      <c r="EWJ81" s="16"/>
      <c r="EWK81" s="16"/>
      <c r="EWL81" s="16"/>
      <c r="EWM81" s="16"/>
      <c r="EWN81" s="16"/>
      <c r="EWO81" s="16"/>
      <c r="EWP81" s="16"/>
      <c r="EWQ81" s="16"/>
      <c r="EWR81" s="16"/>
      <c r="EWS81" s="16"/>
      <c r="EWT81" s="16"/>
      <c r="EWU81" s="16"/>
      <c r="EWV81" s="16"/>
      <c r="EWW81" s="16"/>
      <c r="EWX81" s="16"/>
      <c r="EWY81" s="16"/>
      <c r="EWZ81" s="16"/>
      <c r="EXA81" s="16"/>
      <c r="EXB81" s="16"/>
      <c r="EXC81" s="16"/>
      <c r="EXD81" s="16"/>
      <c r="EXE81" s="16"/>
      <c r="EXF81" s="16"/>
      <c r="EXG81" s="16"/>
      <c r="EXH81" s="16"/>
      <c r="EXI81" s="16"/>
      <c r="EXJ81" s="16"/>
      <c r="EXK81" s="16"/>
      <c r="EXL81" s="16"/>
      <c r="EXM81" s="16"/>
      <c r="EXN81" s="16"/>
      <c r="EXO81" s="16"/>
      <c r="EXP81" s="16"/>
      <c r="EXQ81" s="16"/>
      <c r="EXR81" s="16"/>
      <c r="EXS81" s="16"/>
      <c r="EXT81" s="16"/>
      <c r="EXU81" s="16"/>
      <c r="EXV81" s="16"/>
      <c r="EXW81" s="16"/>
      <c r="EXX81" s="16"/>
      <c r="EXY81" s="16"/>
      <c r="EXZ81" s="16"/>
      <c r="EYA81" s="16"/>
      <c r="EYB81" s="16"/>
      <c r="EYC81" s="16"/>
      <c r="EYD81" s="16"/>
      <c r="EYE81" s="16"/>
      <c r="EYF81" s="16"/>
      <c r="EYG81" s="16"/>
      <c r="EYH81" s="16"/>
      <c r="EYI81" s="16"/>
      <c r="EYJ81" s="16"/>
      <c r="EYK81" s="16"/>
      <c r="EYL81" s="16"/>
      <c r="EYM81" s="16"/>
      <c r="EYN81" s="16"/>
      <c r="EYO81" s="16"/>
      <c r="EYP81" s="16"/>
      <c r="EYQ81" s="16"/>
      <c r="EYR81" s="16"/>
      <c r="EYS81" s="16"/>
      <c r="EYT81" s="16"/>
      <c r="EYU81" s="16"/>
      <c r="EYV81" s="16"/>
      <c r="EYW81" s="16"/>
      <c r="EYX81" s="16"/>
      <c r="EYY81" s="16"/>
      <c r="EYZ81" s="16"/>
      <c r="EZA81" s="16"/>
      <c r="EZB81" s="16"/>
      <c r="EZC81" s="16"/>
      <c r="EZD81" s="16"/>
      <c r="EZE81" s="16"/>
      <c r="EZF81" s="16"/>
      <c r="EZG81" s="16"/>
      <c r="EZH81" s="16"/>
      <c r="EZI81" s="16"/>
      <c r="EZJ81" s="16"/>
      <c r="EZK81" s="16"/>
      <c r="EZL81" s="16"/>
      <c r="EZM81" s="16"/>
      <c r="EZN81" s="16"/>
      <c r="EZO81" s="16"/>
      <c r="EZP81" s="16"/>
      <c r="EZQ81" s="16"/>
      <c r="EZR81" s="16"/>
      <c r="EZS81" s="16"/>
      <c r="EZT81" s="16"/>
      <c r="EZU81" s="16"/>
      <c r="EZV81" s="16"/>
      <c r="EZW81" s="16"/>
      <c r="EZX81" s="16"/>
      <c r="EZY81" s="16"/>
      <c r="EZZ81" s="16"/>
      <c r="FAA81" s="16"/>
      <c r="FAB81" s="16"/>
      <c r="FAC81" s="16"/>
      <c r="FAD81" s="16"/>
      <c r="FAE81" s="16"/>
      <c r="FAF81" s="16"/>
      <c r="FAG81" s="16"/>
      <c r="FAH81" s="16"/>
      <c r="FAI81" s="16"/>
      <c r="FAJ81" s="16"/>
      <c r="FAK81" s="16"/>
      <c r="FAL81" s="16"/>
      <c r="FAM81" s="16"/>
      <c r="FAN81" s="16"/>
      <c r="FAO81" s="16"/>
      <c r="FAP81" s="16"/>
      <c r="FAQ81" s="16"/>
      <c r="FAR81" s="16"/>
      <c r="FAS81" s="16"/>
      <c r="FAT81" s="16"/>
      <c r="FAU81" s="16"/>
      <c r="FAV81" s="16"/>
      <c r="FAW81" s="16"/>
      <c r="FAX81" s="16"/>
      <c r="FAY81" s="16"/>
      <c r="FAZ81" s="16"/>
      <c r="FBA81" s="16"/>
      <c r="FBB81" s="16"/>
      <c r="FBC81" s="16"/>
      <c r="FBD81" s="16"/>
      <c r="FBE81" s="16"/>
      <c r="FBF81" s="16"/>
      <c r="FBG81" s="16"/>
      <c r="FBH81" s="16"/>
      <c r="FBI81" s="16"/>
      <c r="FBJ81" s="16"/>
      <c r="FBK81" s="16"/>
      <c r="FBL81" s="16"/>
      <c r="FBM81" s="16"/>
      <c r="FBN81" s="16"/>
      <c r="FBO81" s="16"/>
      <c r="FBP81" s="16"/>
      <c r="FBQ81" s="16"/>
      <c r="FBR81" s="16"/>
      <c r="FBS81" s="16"/>
      <c r="FBT81" s="16"/>
      <c r="FBU81" s="16"/>
      <c r="FBV81" s="16"/>
      <c r="FBW81" s="16"/>
      <c r="FBX81" s="16"/>
      <c r="FBY81" s="16"/>
      <c r="FBZ81" s="16"/>
      <c r="FCA81" s="16"/>
      <c r="FCB81" s="16"/>
      <c r="FCC81" s="16"/>
      <c r="FCD81" s="16"/>
      <c r="FCE81" s="16"/>
      <c r="FCF81" s="16"/>
      <c r="FCG81" s="16"/>
      <c r="FCH81" s="16"/>
      <c r="FCI81" s="16"/>
      <c r="FCJ81" s="16"/>
      <c r="FCK81" s="16"/>
      <c r="FCL81" s="16"/>
      <c r="FCM81" s="16"/>
      <c r="FCN81" s="16"/>
      <c r="FCO81" s="16"/>
      <c r="FCP81" s="16"/>
      <c r="FCQ81" s="16"/>
      <c r="FCR81" s="16"/>
      <c r="FCS81" s="16"/>
      <c r="FCT81" s="16"/>
      <c r="FCU81" s="16"/>
      <c r="FCV81" s="16"/>
      <c r="FCW81" s="16"/>
      <c r="FCX81" s="16"/>
      <c r="FCY81" s="16"/>
      <c r="FCZ81" s="16"/>
      <c r="FDA81" s="16"/>
      <c r="FDB81" s="16"/>
      <c r="FDC81" s="16"/>
      <c r="FDD81" s="16"/>
      <c r="FDE81" s="16"/>
      <c r="FDF81" s="16"/>
      <c r="FDG81" s="16"/>
      <c r="FDH81" s="16"/>
      <c r="FDI81" s="16"/>
      <c r="FDJ81" s="16"/>
      <c r="FDK81" s="16"/>
      <c r="FDL81" s="16"/>
      <c r="FDM81" s="16"/>
      <c r="FDN81" s="16"/>
      <c r="FDO81" s="16"/>
      <c r="FDP81" s="16"/>
      <c r="FDQ81" s="16"/>
      <c r="FDR81" s="16"/>
      <c r="FDS81" s="16"/>
      <c r="FDT81" s="16"/>
      <c r="FDU81" s="16"/>
      <c r="FDV81" s="16"/>
      <c r="FDW81" s="16"/>
      <c r="FDX81" s="16"/>
      <c r="FDY81" s="16"/>
      <c r="FDZ81" s="16"/>
      <c r="FEA81" s="16"/>
      <c r="FEB81" s="16"/>
      <c r="FEC81" s="16"/>
      <c r="FED81" s="16"/>
      <c r="FEE81" s="16"/>
      <c r="FEF81" s="16"/>
      <c r="FEG81" s="16"/>
      <c r="FEH81" s="16"/>
      <c r="FEI81" s="16"/>
      <c r="FEJ81" s="16"/>
      <c r="FEK81" s="16"/>
      <c r="FEL81" s="16"/>
      <c r="FEM81" s="16"/>
      <c r="FEN81" s="16"/>
      <c r="FEO81" s="16"/>
      <c r="FEP81" s="16"/>
      <c r="FEQ81" s="16"/>
      <c r="FER81" s="16"/>
      <c r="FES81" s="16"/>
      <c r="FET81" s="16"/>
      <c r="FEU81" s="16"/>
      <c r="FEV81" s="16"/>
      <c r="FEW81" s="16"/>
      <c r="FEX81" s="16"/>
      <c r="FEY81" s="16"/>
      <c r="FEZ81" s="16"/>
      <c r="FFA81" s="16"/>
      <c r="FFB81" s="16"/>
      <c r="FFC81" s="16"/>
      <c r="FFD81" s="16"/>
      <c r="FFE81" s="16"/>
      <c r="FFF81" s="16"/>
      <c r="FFG81" s="16"/>
      <c r="FFH81" s="16"/>
      <c r="FFI81" s="16"/>
      <c r="FFJ81" s="16"/>
      <c r="FFK81" s="16"/>
      <c r="FFL81" s="16"/>
      <c r="FFM81" s="16"/>
      <c r="FFN81" s="16"/>
      <c r="FFO81" s="16"/>
      <c r="FFP81" s="16"/>
      <c r="FFQ81" s="16"/>
      <c r="FFR81" s="16"/>
      <c r="FFS81" s="16"/>
      <c r="FFT81" s="16"/>
      <c r="FFU81" s="16"/>
      <c r="FFV81" s="16"/>
      <c r="FFW81" s="16"/>
      <c r="FFX81" s="16"/>
      <c r="FFY81" s="16"/>
      <c r="FFZ81" s="16"/>
      <c r="FGA81" s="16"/>
      <c r="FGB81" s="16"/>
      <c r="FGC81" s="16"/>
      <c r="FGD81" s="16"/>
      <c r="FGE81" s="16"/>
      <c r="FGF81" s="16"/>
      <c r="FGG81" s="16"/>
      <c r="FGH81" s="16"/>
      <c r="FGI81" s="16"/>
      <c r="FGJ81" s="16"/>
      <c r="FGK81" s="16"/>
      <c r="FGL81" s="16"/>
      <c r="FGM81" s="16"/>
      <c r="FGN81" s="16"/>
      <c r="FGO81" s="16"/>
      <c r="FGP81" s="16"/>
      <c r="FGQ81" s="16"/>
      <c r="FGR81" s="16"/>
      <c r="FGS81" s="16"/>
      <c r="FGT81" s="16"/>
      <c r="FGU81" s="16"/>
      <c r="FGV81" s="16"/>
      <c r="FGW81" s="16"/>
      <c r="FGX81" s="16"/>
      <c r="FGY81" s="16"/>
      <c r="FGZ81" s="16"/>
      <c r="FHA81" s="16"/>
      <c r="FHB81" s="16"/>
      <c r="FHC81" s="16"/>
      <c r="FHD81" s="16"/>
      <c r="FHE81" s="16"/>
      <c r="FHF81" s="16"/>
      <c r="FHG81" s="16"/>
      <c r="FHH81" s="16"/>
      <c r="FHI81" s="16"/>
      <c r="FHJ81" s="16"/>
      <c r="FHK81" s="16"/>
      <c r="FHL81" s="16"/>
      <c r="FHM81" s="16"/>
      <c r="FHN81" s="16"/>
      <c r="FHO81" s="16"/>
      <c r="FHP81" s="16"/>
      <c r="FHQ81" s="16"/>
      <c r="FHR81" s="16"/>
      <c r="FHS81" s="16"/>
      <c r="FHT81" s="16"/>
      <c r="FHU81" s="16"/>
      <c r="FHV81" s="16"/>
      <c r="FHW81" s="16"/>
      <c r="FHX81" s="16"/>
      <c r="FHY81" s="16"/>
      <c r="FHZ81" s="16"/>
      <c r="FIA81" s="16"/>
      <c r="FIB81" s="16"/>
      <c r="FIC81" s="16"/>
      <c r="FID81" s="16"/>
      <c r="FIE81" s="16"/>
      <c r="FIF81" s="16"/>
      <c r="FIG81" s="16"/>
      <c r="FIH81" s="16"/>
      <c r="FII81" s="16"/>
      <c r="FIJ81" s="16"/>
      <c r="FIK81" s="16"/>
      <c r="FIL81" s="16"/>
      <c r="FIM81" s="16"/>
      <c r="FIN81" s="16"/>
      <c r="FIO81" s="16"/>
      <c r="FIP81" s="16"/>
      <c r="FIQ81" s="16"/>
      <c r="FIR81" s="16"/>
      <c r="FIS81" s="16"/>
      <c r="FIT81" s="16"/>
      <c r="FIU81" s="16"/>
      <c r="FIV81" s="16"/>
      <c r="FIW81" s="16"/>
      <c r="FIX81" s="16"/>
      <c r="FIY81" s="16"/>
      <c r="FIZ81" s="16"/>
      <c r="FJA81" s="16"/>
      <c r="FJB81" s="16"/>
      <c r="FJC81" s="16"/>
      <c r="FJD81" s="16"/>
      <c r="FJE81" s="16"/>
      <c r="FJF81" s="16"/>
      <c r="FJG81" s="16"/>
      <c r="FJH81" s="16"/>
      <c r="FJI81" s="16"/>
      <c r="FJJ81" s="16"/>
      <c r="FJK81" s="16"/>
      <c r="FJL81" s="16"/>
      <c r="FJM81" s="16"/>
      <c r="FJN81" s="16"/>
      <c r="FJO81" s="16"/>
      <c r="FJP81" s="16"/>
      <c r="FJQ81" s="16"/>
      <c r="FJR81" s="16"/>
      <c r="FJS81" s="16"/>
      <c r="FJT81" s="16"/>
      <c r="FJU81" s="16"/>
      <c r="FJV81" s="16"/>
      <c r="FJW81" s="16"/>
      <c r="FJX81" s="16"/>
      <c r="FJY81" s="16"/>
      <c r="FJZ81" s="16"/>
      <c r="FKA81" s="16"/>
      <c r="FKB81" s="16"/>
      <c r="FKC81" s="16"/>
      <c r="FKD81" s="16"/>
      <c r="FKE81" s="16"/>
      <c r="FKF81" s="16"/>
      <c r="FKG81" s="16"/>
      <c r="FKH81" s="16"/>
      <c r="FKI81" s="16"/>
      <c r="FKJ81" s="16"/>
      <c r="FKK81" s="16"/>
      <c r="FKL81" s="16"/>
      <c r="FKM81" s="16"/>
      <c r="FKN81" s="16"/>
      <c r="FKO81" s="16"/>
      <c r="FKP81" s="16"/>
      <c r="FKQ81" s="16"/>
      <c r="FKR81" s="16"/>
      <c r="FKS81" s="16"/>
      <c r="FKT81" s="16"/>
      <c r="FKU81" s="16"/>
      <c r="FKV81" s="16"/>
      <c r="FKW81" s="16"/>
      <c r="FKX81" s="16"/>
      <c r="FKY81" s="16"/>
      <c r="FKZ81" s="16"/>
      <c r="FLA81" s="16"/>
      <c r="FLB81" s="16"/>
      <c r="FLC81" s="16"/>
      <c r="FLD81" s="16"/>
      <c r="FLE81" s="16"/>
      <c r="FLF81" s="16"/>
      <c r="FLG81" s="16"/>
      <c r="FLH81" s="16"/>
      <c r="FLI81" s="16"/>
      <c r="FLJ81" s="16"/>
      <c r="FLK81" s="16"/>
      <c r="FLL81" s="16"/>
      <c r="FLM81" s="16"/>
      <c r="FLN81" s="16"/>
      <c r="FLO81" s="16"/>
      <c r="FLP81" s="16"/>
      <c r="FLQ81" s="16"/>
      <c r="FLR81" s="16"/>
      <c r="FLS81" s="16"/>
      <c r="FLT81" s="16"/>
      <c r="FLU81" s="16"/>
      <c r="FLV81" s="16"/>
      <c r="FLW81" s="16"/>
      <c r="FLX81" s="16"/>
      <c r="FLY81" s="16"/>
      <c r="FLZ81" s="16"/>
      <c r="FMA81" s="16"/>
      <c r="FMB81" s="16"/>
      <c r="FMC81" s="16"/>
      <c r="FMD81" s="16"/>
      <c r="FME81" s="16"/>
      <c r="FMF81" s="16"/>
      <c r="FMG81" s="16"/>
      <c r="FMH81" s="16"/>
      <c r="FMI81" s="16"/>
      <c r="FMJ81" s="16"/>
      <c r="FMK81" s="16"/>
      <c r="FML81" s="16"/>
      <c r="FMM81" s="16"/>
      <c r="FMN81" s="16"/>
      <c r="FMO81" s="16"/>
      <c r="FMP81" s="16"/>
      <c r="FMQ81" s="16"/>
      <c r="FMR81" s="16"/>
      <c r="FMS81" s="16"/>
      <c r="FMT81" s="16"/>
      <c r="FMU81" s="16"/>
      <c r="FMV81" s="16"/>
      <c r="FMW81" s="16"/>
      <c r="FMX81" s="16"/>
      <c r="FMY81" s="16"/>
      <c r="FMZ81" s="16"/>
      <c r="FNA81" s="16"/>
      <c r="FNB81" s="16"/>
      <c r="FNC81" s="16"/>
      <c r="FND81" s="16"/>
      <c r="FNE81" s="16"/>
      <c r="FNF81" s="16"/>
      <c r="FNG81" s="16"/>
      <c r="FNH81" s="16"/>
      <c r="FNI81" s="16"/>
      <c r="FNJ81" s="16"/>
      <c r="FNK81" s="16"/>
      <c r="FNL81" s="16"/>
      <c r="FNM81" s="16"/>
      <c r="FNN81" s="16"/>
      <c r="FNO81" s="16"/>
      <c r="FNP81" s="16"/>
      <c r="FNQ81" s="16"/>
      <c r="FNR81" s="16"/>
      <c r="FNS81" s="16"/>
      <c r="FNT81" s="16"/>
      <c r="FNU81" s="16"/>
      <c r="FNV81" s="16"/>
      <c r="FNW81" s="16"/>
      <c r="FNX81" s="16"/>
      <c r="FNY81" s="16"/>
      <c r="FNZ81" s="16"/>
      <c r="FOA81" s="16"/>
      <c r="FOB81" s="16"/>
      <c r="FOC81" s="16"/>
      <c r="FOD81" s="16"/>
      <c r="FOE81" s="16"/>
      <c r="FOF81" s="16"/>
      <c r="FOG81" s="16"/>
      <c r="FOH81" s="16"/>
      <c r="FOI81" s="16"/>
      <c r="FOJ81" s="16"/>
      <c r="FOK81" s="16"/>
      <c r="FOL81" s="16"/>
      <c r="FOM81" s="16"/>
      <c r="FON81" s="16"/>
      <c r="FOO81" s="16"/>
      <c r="FOP81" s="16"/>
      <c r="FOQ81" s="16"/>
      <c r="FOR81" s="16"/>
      <c r="FOS81" s="16"/>
      <c r="FOT81" s="16"/>
      <c r="FOU81" s="16"/>
      <c r="FOV81" s="16"/>
      <c r="FOW81" s="16"/>
      <c r="FOX81" s="16"/>
      <c r="FOY81" s="16"/>
      <c r="FOZ81" s="16"/>
      <c r="FPA81" s="16"/>
      <c r="FPB81" s="16"/>
      <c r="FPC81" s="16"/>
      <c r="FPD81" s="16"/>
      <c r="FPE81" s="16"/>
      <c r="FPF81" s="16"/>
      <c r="FPG81" s="16"/>
      <c r="FPH81" s="16"/>
      <c r="FPI81" s="16"/>
      <c r="FPJ81" s="16"/>
      <c r="FPK81" s="16"/>
      <c r="FPL81" s="16"/>
      <c r="FPM81" s="16"/>
      <c r="FPN81" s="16"/>
      <c r="FPO81" s="16"/>
      <c r="FPP81" s="16"/>
      <c r="FPQ81" s="16"/>
      <c r="FPR81" s="16"/>
      <c r="FPS81" s="16"/>
      <c r="FPT81" s="16"/>
      <c r="FPU81" s="16"/>
      <c r="FPV81" s="16"/>
      <c r="FPW81" s="16"/>
      <c r="FPX81" s="16"/>
      <c r="FPY81" s="16"/>
      <c r="FPZ81" s="16"/>
      <c r="FQA81" s="16"/>
      <c r="FQB81" s="16"/>
      <c r="FQC81" s="16"/>
      <c r="FQD81" s="16"/>
      <c r="FQE81" s="16"/>
      <c r="FQF81" s="16"/>
      <c r="FQG81" s="16"/>
      <c r="FQH81" s="16"/>
      <c r="FQI81" s="16"/>
      <c r="FQJ81" s="16"/>
      <c r="FQK81" s="16"/>
      <c r="FQL81" s="16"/>
      <c r="FQM81" s="16"/>
      <c r="FQN81" s="16"/>
      <c r="FQO81" s="16"/>
      <c r="FQP81" s="16"/>
      <c r="FQQ81" s="16"/>
      <c r="FQR81" s="16"/>
      <c r="FQS81" s="16"/>
      <c r="FQT81" s="16"/>
      <c r="FQU81" s="16"/>
      <c r="FQV81" s="16"/>
      <c r="FQW81" s="16"/>
      <c r="FQX81" s="16"/>
      <c r="FQY81" s="16"/>
      <c r="FQZ81" s="16"/>
      <c r="FRA81" s="16"/>
      <c r="FRB81" s="16"/>
      <c r="FRC81" s="16"/>
      <c r="FRD81" s="16"/>
      <c r="FRE81" s="16"/>
      <c r="FRF81" s="16"/>
      <c r="FRG81" s="16"/>
      <c r="FRH81" s="16"/>
      <c r="FRI81" s="16"/>
      <c r="FRJ81" s="16"/>
      <c r="FRK81" s="16"/>
      <c r="FRL81" s="16"/>
      <c r="FRM81" s="16"/>
      <c r="FRN81" s="16"/>
      <c r="FRO81" s="16"/>
      <c r="FRP81" s="16"/>
      <c r="FRQ81" s="16"/>
      <c r="FRR81" s="16"/>
      <c r="FRS81" s="16"/>
      <c r="FRT81" s="16"/>
      <c r="FRU81" s="16"/>
      <c r="FRV81" s="16"/>
      <c r="FRW81" s="16"/>
      <c r="FRX81" s="16"/>
      <c r="FRY81" s="16"/>
      <c r="FRZ81" s="16"/>
      <c r="FSA81" s="16"/>
      <c r="FSB81" s="16"/>
      <c r="FSC81" s="16"/>
      <c r="FSD81" s="16"/>
      <c r="FSE81" s="16"/>
      <c r="FSF81" s="16"/>
      <c r="FSG81" s="16"/>
      <c r="FSH81" s="16"/>
      <c r="FSI81" s="16"/>
      <c r="FSJ81" s="16"/>
      <c r="FSK81" s="16"/>
      <c r="FSL81" s="16"/>
      <c r="FSM81" s="16"/>
      <c r="FSN81" s="16"/>
      <c r="FSO81" s="16"/>
      <c r="FSP81" s="16"/>
      <c r="FSQ81" s="16"/>
      <c r="FSR81" s="16"/>
      <c r="FSS81" s="16"/>
      <c r="FST81" s="16"/>
      <c r="FSU81" s="16"/>
      <c r="FSV81" s="16"/>
      <c r="FSW81" s="16"/>
      <c r="FSX81" s="16"/>
      <c r="FSY81" s="16"/>
      <c r="FSZ81" s="16"/>
      <c r="FTA81" s="16"/>
      <c r="FTB81" s="16"/>
      <c r="FTC81" s="16"/>
      <c r="FTD81" s="16"/>
      <c r="FTE81" s="16"/>
      <c r="FTF81" s="16"/>
      <c r="FTG81" s="16"/>
      <c r="FTH81" s="16"/>
      <c r="FTI81" s="16"/>
      <c r="FTJ81" s="16"/>
      <c r="FTK81" s="16"/>
      <c r="FTL81" s="16"/>
      <c r="FTM81" s="16"/>
      <c r="FTN81" s="16"/>
      <c r="FTO81" s="16"/>
      <c r="FTP81" s="16"/>
      <c r="FTQ81" s="16"/>
      <c r="FTR81" s="16"/>
      <c r="FTS81" s="16"/>
      <c r="FTT81" s="16"/>
      <c r="FTU81" s="16"/>
      <c r="FTV81" s="16"/>
      <c r="FTW81" s="16"/>
      <c r="FTX81" s="16"/>
      <c r="FTY81" s="16"/>
      <c r="FTZ81" s="16"/>
      <c r="FUA81" s="16"/>
      <c r="FUB81" s="16"/>
      <c r="FUC81" s="16"/>
      <c r="FUD81" s="16"/>
      <c r="FUE81" s="16"/>
      <c r="FUF81" s="16"/>
      <c r="FUG81" s="16"/>
      <c r="FUH81" s="16"/>
      <c r="FUI81" s="16"/>
      <c r="FUJ81" s="16"/>
      <c r="FUK81" s="16"/>
      <c r="FUL81" s="16"/>
      <c r="FUM81" s="16"/>
      <c r="FUN81" s="16"/>
      <c r="FUO81" s="16"/>
      <c r="FUP81" s="16"/>
      <c r="FUQ81" s="16"/>
      <c r="FUR81" s="16"/>
      <c r="FUS81" s="16"/>
      <c r="FUT81" s="16"/>
      <c r="FUU81" s="16"/>
      <c r="FUV81" s="16"/>
      <c r="FUW81" s="16"/>
      <c r="FUX81" s="16"/>
      <c r="FUY81" s="16"/>
      <c r="FUZ81" s="16"/>
      <c r="FVA81" s="16"/>
      <c r="FVB81" s="16"/>
      <c r="FVC81" s="16"/>
      <c r="FVD81" s="16"/>
      <c r="FVE81" s="16"/>
      <c r="FVF81" s="16"/>
      <c r="FVG81" s="16"/>
      <c r="FVH81" s="16"/>
      <c r="FVI81" s="16"/>
      <c r="FVJ81" s="16"/>
      <c r="FVK81" s="16"/>
      <c r="FVL81" s="16"/>
      <c r="FVM81" s="16"/>
      <c r="FVN81" s="16"/>
      <c r="FVO81" s="16"/>
      <c r="FVP81" s="16"/>
      <c r="FVQ81" s="16"/>
      <c r="FVR81" s="16"/>
      <c r="FVS81" s="16"/>
      <c r="FVT81" s="16"/>
      <c r="FVU81" s="16"/>
      <c r="FVV81" s="16"/>
      <c r="FVW81" s="16"/>
      <c r="FVX81" s="16"/>
      <c r="FVY81" s="16"/>
      <c r="FVZ81" s="16"/>
      <c r="FWA81" s="16"/>
      <c r="FWB81" s="16"/>
      <c r="FWC81" s="16"/>
      <c r="FWD81" s="16"/>
      <c r="FWE81" s="16"/>
      <c r="FWF81" s="16"/>
      <c r="FWG81" s="16"/>
      <c r="FWH81" s="16"/>
      <c r="FWI81" s="16"/>
      <c r="FWJ81" s="16"/>
      <c r="FWK81" s="16"/>
      <c r="FWL81" s="16"/>
      <c r="FWM81" s="16"/>
      <c r="FWN81" s="16"/>
      <c r="FWO81" s="16"/>
      <c r="FWP81" s="16"/>
      <c r="FWQ81" s="16"/>
      <c r="FWR81" s="16"/>
      <c r="FWS81" s="16"/>
      <c r="FWT81" s="16"/>
      <c r="FWU81" s="16"/>
      <c r="FWV81" s="16"/>
      <c r="FWW81" s="16"/>
      <c r="FWX81" s="16"/>
      <c r="FWY81" s="16"/>
      <c r="FWZ81" s="16"/>
      <c r="FXA81" s="16"/>
      <c r="FXB81" s="16"/>
      <c r="FXC81" s="16"/>
      <c r="FXD81" s="16"/>
      <c r="FXE81" s="16"/>
      <c r="FXF81" s="16"/>
      <c r="FXG81" s="16"/>
      <c r="FXH81" s="16"/>
      <c r="FXI81" s="16"/>
      <c r="FXJ81" s="16"/>
      <c r="FXK81" s="16"/>
      <c r="FXL81" s="16"/>
      <c r="FXM81" s="16"/>
      <c r="FXN81" s="16"/>
      <c r="FXO81" s="16"/>
      <c r="FXP81" s="16"/>
      <c r="FXQ81" s="16"/>
      <c r="FXR81" s="16"/>
      <c r="FXS81" s="16"/>
      <c r="FXT81" s="16"/>
      <c r="FXU81" s="16"/>
      <c r="FXV81" s="16"/>
      <c r="FXW81" s="16"/>
      <c r="FXX81" s="16"/>
      <c r="FXY81" s="16"/>
      <c r="FXZ81" s="16"/>
      <c r="FYA81" s="16"/>
      <c r="FYB81" s="16"/>
      <c r="FYC81" s="16"/>
      <c r="FYD81" s="16"/>
      <c r="FYE81" s="16"/>
      <c r="FYF81" s="16"/>
      <c r="FYG81" s="16"/>
      <c r="FYH81" s="16"/>
      <c r="FYI81" s="16"/>
      <c r="FYJ81" s="16"/>
      <c r="FYK81" s="16"/>
      <c r="FYL81" s="16"/>
      <c r="FYM81" s="16"/>
      <c r="FYN81" s="16"/>
      <c r="FYO81" s="16"/>
      <c r="FYP81" s="16"/>
      <c r="FYQ81" s="16"/>
      <c r="FYR81" s="16"/>
      <c r="FYS81" s="16"/>
      <c r="FYT81" s="16"/>
      <c r="FYU81" s="16"/>
      <c r="FYV81" s="16"/>
      <c r="FYW81" s="16"/>
      <c r="FYX81" s="16"/>
      <c r="FYY81" s="16"/>
      <c r="FYZ81" s="16"/>
      <c r="FZA81" s="16"/>
      <c r="FZB81" s="16"/>
      <c r="FZC81" s="16"/>
      <c r="FZD81" s="16"/>
      <c r="FZE81" s="16"/>
      <c r="FZF81" s="16"/>
      <c r="FZG81" s="16"/>
      <c r="FZH81" s="16"/>
      <c r="FZI81" s="16"/>
      <c r="FZJ81" s="16"/>
      <c r="FZK81" s="16"/>
      <c r="FZL81" s="16"/>
      <c r="FZM81" s="16"/>
      <c r="FZN81" s="16"/>
      <c r="FZO81" s="16"/>
      <c r="FZP81" s="16"/>
      <c r="FZQ81" s="16"/>
      <c r="FZR81" s="16"/>
      <c r="FZS81" s="16"/>
      <c r="FZT81" s="16"/>
      <c r="FZU81" s="16"/>
      <c r="FZV81" s="16"/>
      <c r="FZW81" s="16"/>
      <c r="FZX81" s="16"/>
      <c r="FZY81" s="16"/>
      <c r="FZZ81" s="16"/>
      <c r="GAA81" s="16"/>
      <c r="GAB81" s="16"/>
      <c r="GAC81" s="16"/>
      <c r="GAD81" s="16"/>
      <c r="GAE81" s="16"/>
      <c r="GAF81" s="16"/>
      <c r="GAG81" s="16"/>
      <c r="GAH81" s="16"/>
      <c r="GAI81" s="16"/>
      <c r="GAJ81" s="16"/>
      <c r="GAK81" s="16"/>
      <c r="GAL81" s="16"/>
      <c r="GAM81" s="16"/>
      <c r="GAN81" s="16"/>
      <c r="GAO81" s="16"/>
      <c r="GAP81" s="16"/>
      <c r="GAQ81" s="16"/>
      <c r="GAR81" s="16"/>
      <c r="GAS81" s="16"/>
      <c r="GAT81" s="16"/>
      <c r="GAU81" s="16"/>
      <c r="GAV81" s="16"/>
      <c r="GAW81" s="16"/>
      <c r="GAX81" s="16"/>
      <c r="GAY81" s="16"/>
      <c r="GAZ81" s="16"/>
      <c r="GBA81" s="16"/>
      <c r="GBB81" s="16"/>
      <c r="GBC81" s="16"/>
      <c r="GBD81" s="16"/>
      <c r="GBE81" s="16"/>
      <c r="GBF81" s="16"/>
      <c r="GBG81" s="16"/>
      <c r="GBH81" s="16"/>
      <c r="GBI81" s="16"/>
      <c r="GBJ81" s="16"/>
      <c r="GBK81" s="16"/>
      <c r="GBL81" s="16"/>
      <c r="GBM81" s="16"/>
      <c r="GBN81" s="16"/>
      <c r="GBO81" s="16"/>
      <c r="GBP81" s="16"/>
      <c r="GBQ81" s="16"/>
      <c r="GBR81" s="16"/>
      <c r="GBS81" s="16"/>
      <c r="GBT81" s="16"/>
      <c r="GBU81" s="16"/>
      <c r="GBV81" s="16"/>
      <c r="GBW81" s="16"/>
      <c r="GBX81" s="16"/>
      <c r="GBY81" s="16"/>
      <c r="GBZ81" s="16"/>
      <c r="GCA81" s="16"/>
      <c r="GCB81" s="16"/>
      <c r="GCC81" s="16"/>
      <c r="GCD81" s="16"/>
      <c r="GCE81" s="16"/>
      <c r="GCF81" s="16"/>
      <c r="GCG81" s="16"/>
      <c r="GCH81" s="16"/>
      <c r="GCI81" s="16"/>
      <c r="GCJ81" s="16"/>
      <c r="GCK81" s="16"/>
      <c r="GCL81" s="16"/>
      <c r="GCM81" s="16"/>
      <c r="GCN81" s="16"/>
      <c r="GCO81" s="16"/>
      <c r="GCP81" s="16"/>
      <c r="GCQ81" s="16"/>
      <c r="GCR81" s="16"/>
      <c r="GCS81" s="16"/>
      <c r="GCT81" s="16"/>
      <c r="GCU81" s="16"/>
      <c r="GCV81" s="16"/>
      <c r="GCW81" s="16"/>
      <c r="GCX81" s="16"/>
      <c r="GCY81" s="16"/>
      <c r="GCZ81" s="16"/>
      <c r="GDA81" s="16"/>
      <c r="GDB81" s="16"/>
      <c r="GDC81" s="16"/>
      <c r="GDD81" s="16"/>
      <c r="GDE81" s="16"/>
      <c r="GDF81" s="16"/>
      <c r="GDG81" s="16"/>
      <c r="GDH81" s="16"/>
      <c r="GDI81" s="16"/>
      <c r="GDJ81" s="16"/>
      <c r="GDK81" s="16"/>
      <c r="GDL81" s="16"/>
      <c r="GDM81" s="16"/>
      <c r="GDN81" s="16"/>
      <c r="GDO81" s="16"/>
      <c r="GDP81" s="16"/>
      <c r="GDQ81" s="16"/>
      <c r="GDR81" s="16"/>
      <c r="GDS81" s="16"/>
      <c r="GDT81" s="16"/>
      <c r="GDU81" s="16"/>
      <c r="GDV81" s="16"/>
      <c r="GDW81" s="16"/>
      <c r="GDX81" s="16"/>
      <c r="GDY81" s="16"/>
      <c r="GDZ81" s="16"/>
      <c r="GEA81" s="16"/>
      <c r="GEB81" s="16"/>
      <c r="GEC81" s="16"/>
      <c r="GED81" s="16"/>
      <c r="GEE81" s="16"/>
      <c r="GEF81" s="16"/>
      <c r="GEG81" s="16"/>
      <c r="GEH81" s="16"/>
      <c r="GEI81" s="16"/>
      <c r="GEJ81" s="16"/>
      <c r="GEK81" s="16"/>
      <c r="GEL81" s="16"/>
      <c r="GEM81" s="16"/>
      <c r="GEN81" s="16"/>
      <c r="GEO81" s="16"/>
      <c r="GEP81" s="16"/>
      <c r="GEQ81" s="16"/>
      <c r="GER81" s="16"/>
      <c r="GES81" s="16"/>
      <c r="GET81" s="16"/>
      <c r="GEU81" s="16"/>
      <c r="GEV81" s="16"/>
      <c r="GEW81" s="16"/>
      <c r="GEX81" s="16"/>
      <c r="GEY81" s="16"/>
      <c r="GEZ81" s="16"/>
      <c r="GFA81" s="16"/>
      <c r="GFB81" s="16"/>
      <c r="GFC81" s="16"/>
      <c r="GFD81" s="16"/>
      <c r="GFE81" s="16"/>
      <c r="GFF81" s="16"/>
      <c r="GFG81" s="16"/>
      <c r="GFH81" s="16"/>
      <c r="GFI81" s="16"/>
      <c r="GFJ81" s="16"/>
      <c r="GFK81" s="16"/>
      <c r="GFL81" s="16"/>
      <c r="GFM81" s="16"/>
      <c r="GFN81" s="16"/>
      <c r="GFO81" s="16"/>
      <c r="GFP81" s="16"/>
      <c r="GFQ81" s="16"/>
      <c r="GFR81" s="16"/>
      <c r="GFS81" s="16"/>
      <c r="GFT81" s="16"/>
      <c r="GFU81" s="16"/>
      <c r="GFV81" s="16"/>
      <c r="GFW81" s="16"/>
      <c r="GFX81" s="16"/>
      <c r="GFY81" s="16"/>
      <c r="GFZ81" s="16"/>
      <c r="GGA81" s="16"/>
      <c r="GGB81" s="16"/>
      <c r="GGC81" s="16"/>
      <c r="GGD81" s="16"/>
      <c r="GGE81" s="16"/>
      <c r="GGF81" s="16"/>
      <c r="GGG81" s="16"/>
      <c r="GGH81" s="16"/>
      <c r="GGI81" s="16"/>
      <c r="GGJ81" s="16"/>
      <c r="GGK81" s="16"/>
      <c r="GGL81" s="16"/>
      <c r="GGM81" s="16"/>
      <c r="GGN81" s="16"/>
      <c r="GGO81" s="16"/>
      <c r="GGP81" s="16"/>
      <c r="GGQ81" s="16"/>
      <c r="GGR81" s="16"/>
      <c r="GGS81" s="16"/>
      <c r="GGT81" s="16"/>
      <c r="GGU81" s="16"/>
      <c r="GGV81" s="16"/>
      <c r="GGW81" s="16"/>
      <c r="GGX81" s="16"/>
      <c r="GGY81" s="16"/>
      <c r="GGZ81" s="16"/>
      <c r="GHA81" s="16"/>
      <c r="GHB81" s="16"/>
      <c r="GHC81" s="16"/>
      <c r="GHD81" s="16"/>
      <c r="GHE81" s="16"/>
      <c r="GHF81" s="16"/>
      <c r="GHG81" s="16"/>
      <c r="GHH81" s="16"/>
      <c r="GHI81" s="16"/>
      <c r="GHJ81" s="16"/>
      <c r="GHK81" s="16"/>
      <c r="GHL81" s="16"/>
      <c r="GHM81" s="16"/>
      <c r="GHN81" s="16"/>
      <c r="GHO81" s="16"/>
      <c r="GHP81" s="16"/>
      <c r="GHQ81" s="16"/>
      <c r="GHR81" s="16"/>
      <c r="GHS81" s="16"/>
      <c r="GHT81" s="16"/>
      <c r="GHU81" s="16"/>
      <c r="GHV81" s="16"/>
      <c r="GHW81" s="16"/>
      <c r="GHX81" s="16"/>
      <c r="GHY81" s="16"/>
      <c r="GHZ81" s="16"/>
      <c r="GIA81" s="16"/>
      <c r="GIB81" s="16"/>
      <c r="GIC81" s="16"/>
      <c r="GID81" s="16"/>
      <c r="GIE81" s="16"/>
      <c r="GIF81" s="16"/>
      <c r="GIG81" s="16"/>
      <c r="GIH81" s="16"/>
      <c r="GII81" s="16"/>
      <c r="GIJ81" s="16"/>
      <c r="GIK81" s="16"/>
      <c r="GIL81" s="16"/>
      <c r="GIM81" s="16"/>
      <c r="GIN81" s="16"/>
      <c r="GIO81" s="16"/>
      <c r="GIP81" s="16"/>
      <c r="GIQ81" s="16"/>
      <c r="GIR81" s="16"/>
      <c r="GIS81" s="16"/>
      <c r="GIT81" s="16"/>
      <c r="GIU81" s="16"/>
      <c r="GIV81" s="16"/>
      <c r="GIW81" s="16"/>
      <c r="GIX81" s="16"/>
      <c r="GIY81" s="16"/>
      <c r="GIZ81" s="16"/>
      <c r="GJA81" s="16"/>
      <c r="GJB81" s="16"/>
      <c r="GJC81" s="16"/>
      <c r="GJD81" s="16"/>
      <c r="GJE81" s="16"/>
      <c r="GJF81" s="16"/>
      <c r="GJG81" s="16"/>
      <c r="GJH81" s="16"/>
      <c r="GJI81" s="16"/>
      <c r="GJJ81" s="16"/>
      <c r="GJK81" s="16"/>
      <c r="GJL81" s="16"/>
      <c r="GJM81" s="16"/>
      <c r="GJN81" s="16"/>
      <c r="GJO81" s="16"/>
      <c r="GJP81" s="16"/>
      <c r="GJQ81" s="16"/>
      <c r="GJR81" s="16"/>
      <c r="GJS81" s="16"/>
      <c r="GJT81" s="16"/>
      <c r="GJU81" s="16"/>
      <c r="GJV81" s="16"/>
      <c r="GJW81" s="16"/>
      <c r="GJX81" s="16"/>
      <c r="GJY81" s="16"/>
      <c r="GJZ81" s="16"/>
      <c r="GKA81" s="16"/>
      <c r="GKB81" s="16"/>
      <c r="GKC81" s="16"/>
      <c r="GKD81" s="16"/>
      <c r="GKE81" s="16"/>
      <c r="GKF81" s="16"/>
      <c r="GKG81" s="16"/>
      <c r="GKH81" s="16"/>
      <c r="GKI81" s="16"/>
      <c r="GKJ81" s="16"/>
      <c r="GKK81" s="16"/>
      <c r="GKL81" s="16"/>
      <c r="GKM81" s="16"/>
      <c r="GKN81" s="16"/>
      <c r="GKO81" s="16"/>
      <c r="GKP81" s="16"/>
      <c r="GKQ81" s="16"/>
      <c r="GKR81" s="16"/>
      <c r="GKS81" s="16"/>
      <c r="GKT81" s="16"/>
      <c r="GKU81" s="16"/>
      <c r="GKV81" s="16"/>
      <c r="GKW81" s="16"/>
      <c r="GKX81" s="16"/>
      <c r="GKY81" s="16"/>
      <c r="GKZ81" s="16"/>
      <c r="GLA81" s="16"/>
      <c r="GLB81" s="16"/>
      <c r="GLC81" s="16"/>
      <c r="GLD81" s="16"/>
      <c r="GLE81" s="16"/>
      <c r="GLF81" s="16"/>
      <c r="GLG81" s="16"/>
      <c r="GLH81" s="16"/>
      <c r="GLI81" s="16"/>
      <c r="GLJ81" s="16"/>
      <c r="GLK81" s="16"/>
      <c r="GLL81" s="16"/>
      <c r="GLM81" s="16"/>
      <c r="GLN81" s="16"/>
      <c r="GLO81" s="16"/>
      <c r="GLP81" s="16"/>
      <c r="GLQ81" s="16"/>
      <c r="GLR81" s="16"/>
      <c r="GLS81" s="16"/>
      <c r="GLT81" s="16"/>
      <c r="GLU81" s="16"/>
      <c r="GLV81" s="16"/>
      <c r="GLW81" s="16"/>
      <c r="GLX81" s="16"/>
      <c r="GLY81" s="16"/>
      <c r="GLZ81" s="16"/>
      <c r="GMA81" s="16"/>
      <c r="GMB81" s="16"/>
      <c r="GMC81" s="16"/>
      <c r="GMD81" s="16"/>
      <c r="GME81" s="16"/>
      <c r="GMF81" s="16"/>
      <c r="GMG81" s="16"/>
      <c r="GMH81" s="16"/>
      <c r="GMI81" s="16"/>
      <c r="GMJ81" s="16"/>
      <c r="GMK81" s="16"/>
      <c r="GML81" s="16"/>
      <c r="GMM81" s="16"/>
      <c r="GMN81" s="16"/>
      <c r="GMO81" s="16"/>
      <c r="GMP81" s="16"/>
      <c r="GMQ81" s="16"/>
      <c r="GMR81" s="16"/>
      <c r="GMS81" s="16"/>
      <c r="GMT81" s="16"/>
      <c r="GMU81" s="16"/>
      <c r="GMV81" s="16"/>
      <c r="GMW81" s="16"/>
      <c r="GMX81" s="16"/>
      <c r="GMY81" s="16"/>
      <c r="GMZ81" s="16"/>
      <c r="GNA81" s="16"/>
      <c r="GNB81" s="16"/>
      <c r="GNC81" s="16"/>
      <c r="GND81" s="16"/>
      <c r="GNE81" s="16"/>
      <c r="GNF81" s="16"/>
      <c r="GNG81" s="16"/>
      <c r="GNH81" s="16"/>
      <c r="GNI81" s="16"/>
      <c r="GNJ81" s="16"/>
      <c r="GNK81" s="16"/>
      <c r="GNL81" s="16"/>
      <c r="GNM81" s="16"/>
      <c r="GNN81" s="16"/>
      <c r="GNO81" s="16"/>
      <c r="GNP81" s="16"/>
      <c r="GNQ81" s="16"/>
      <c r="GNR81" s="16"/>
      <c r="GNS81" s="16"/>
      <c r="GNT81" s="16"/>
      <c r="GNU81" s="16"/>
      <c r="GNV81" s="16"/>
      <c r="GNW81" s="16"/>
      <c r="GNX81" s="16"/>
      <c r="GNY81" s="16"/>
      <c r="GNZ81" s="16"/>
      <c r="GOA81" s="16"/>
      <c r="GOB81" s="16"/>
      <c r="GOC81" s="16"/>
      <c r="GOD81" s="16"/>
      <c r="GOE81" s="16"/>
      <c r="GOF81" s="16"/>
      <c r="GOG81" s="16"/>
      <c r="GOH81" s="16"/>
      <c r="GOI81" s="16"/>
      <c r="GOJ81" s="16"/>
      <c r="GOK81" s="16"/>
      <c r="GOL81" s="16"/>
      <c r="GOM81" s="16"/>
      <c r="GON81" s="16"/>
      <c r="GOO81" s="16"/>
      <c r="GOP81" s="16"/>
      <c r="GOQ81" s="16"/>
      <c r="GOR81" s="16"/>
      <c r="GOS81" s="16"/>
      <c r="GOT81" s="16"/>
      <c r="GOU81" s="16"/>
      <c r="GOV81" s="16"/>
      <c r="GOW81" s="16"/>
      <c r="GOX81" s="16"/>
      <c r="GOY81" s="16"/>
      <c r="GOZ81" s="16"/>
      <c r="GPA81" s="16"/>
      <c r="GPB81" s="16"/>
      <c r="GPC81" s="16"/>
      <c r="GPD81" s="16"/>
      <c r="GPE81" s="16"/>
      <c r="GPF81" s="16"/>
      <c r="GPG81" s="16"/>
      <c r="GPH81" s="16"/>
      <c r="GPI81" s="16"/>
      <c r="GPJ81" s="16"/>
      <c r="GPK81" s="16"/>
      <c r="GPL81" s="16"/>
      <c r="GPM81" s="16"/>
      <c r="GPN81" s="16"/>
      <c r="GPO81" s="16"/>
      <c r="GPP81" s="16"/>
      <c r="GPQ81" s="16"/>
      <c r="GPR81" s="16"/>
      <c r="GPS81" s="16"/>
      <c r="GPT81" s="16"/>
      <c r="GPU81" s="16"/>
      <c r="GPV81" s="16"/>
      <c r="GPW81" s="16"/>
      <c r="GPX81" s="16"/>
      <c r="GPY81" s="16"/>
      <c r="GPZ81" s="16"/>
      <c r="GQA81" s="16"/>
      <c r="GQB81" s="16"/>
      <c r="GQC81" s="16"/>
      <c r="GQD81" s="16"/>
      <c r="GQE81" s="16"/>
      <c r="GQF81" s="16"/>
      <c r="GQG81" s="16"/>
      <c r="GQH81" s="16"/>
      <c r="GQI81" s="16"/>
      <c r="GQJ81" s="16"/>
      <c r="GQK81" s="16"/>
      <c r="GQL81" s="16"/>
      <c r="GQM81" s="16"/>
      <c r="GQN81" s="16"/>
      <c r="GQO81" s="16"/>
      <c r="GQP81" s="16"/>
      <c r="GQQ81" s="16"/>
      <c r="GQR81" s="16"/>
      <c r="GQS81" s="16"/>
      <c r="GQT81" s="16"/>
      <c r="GQU81" s="16"/>
      <c r="GQV81" s="16"/>
      <c r="GQW81" s="16"/>
      <c r="GQX81" s="16"/>
      <c r="GQY81" s="16"/>
      <c r="GQZ81" s="16"/>
      <c r="GRA81" s="16"/>
      <c r="GRB81" s="16"/>
      <c r="GRC81" s="16"/>
      <c r="GRD81" s="16"/>
      <c r="GRE81" s="16"/>
      <c r="GRF81" s="16"/>
      <c r="GRG81" s="16"/>
      <c r="GRH81" s="16"/>
      <c r="GRI81" s="16"/>
      <c r="GRJ81" s="16"/>
      <c r="GRK81" s="16"/>
      <c r="GRL81" s="16"/>
      <c r="GRM81" s="16"/>
      <c r="GRN81" s="16"/>
      <c r="GRO81" s="16"/>
      <c r="GRP81" s="16"/>
      <c r="GRQ81" s="16"/>
      <c r="GRR81" s="16"/>
      <c r="GRS81" s="16"/>
      <c r="GRT81" s="16"/>
      <c r="GRU81" s="16"/>
      <c r="GRV81" s="16"/>
      <c r="GRW81" s="16"/>
      <c r="GRX81" s="16"/>
      <c r="GRY81" s="16"/>
      <c r="GRZ81" s="16"/>
      <c r="GSA81" s="16"/>
      <c r="GSB81" s="16"/>
      <c r="GSC81" s="16"/>
      <c r="GSD81" s="16"/>
      <c r="GSE81" s="16"/>
      <c r="GSF81" s="16"/>
      <c r="GSG81" s="16"/>
      <c r="GSH81" s="16"/>
      <c r="GSI81" s="16"/>
      <c r="GSJ81" s="16"/>
      <c r="GSK81" s="16"/>
      <c r="GSL81" s="16"/>
      <c r="GSM81" s="16"/>
      <c r="GSN81" s="16"/>
      <c r="GSO81" s="16"/>
      <c r="GSP81" s="16"/>
      <c r="GSQ81" s="16"/>
      <c r="GSR81" s="16"/>
      <c r="GSS81" s="16"/>
      <c r="GST81" s="16"/>
      <c r="GSU81" s="16"/>
      <c r="GSV81" s="16"/>
      <c r="GSW81" s="16"/>
      <c r="GSX81" s="16"/>
      <c r="GSY81" s="16"/>
      <c r="GSZ81" s="16"/>
      <c r="GTA81" s="16"/>
      <c r="GTB81" s="16"/>
      <c r="GTC81" s="16"/>
      <c r="GTD81" s="16"/>
      <c r="GTE81" s="16"/>
      <c r="GTF81" s="16"/>
      <c r="GTG81" s="16"/>
      <c r="GTH81" s="16"/>
      <c r="GTI81" s="16"/>
      <c r="GTJ81" s="16"/>
      <c r="GTK81" s="16"/>
      <c r="GTL81" s="16"/>
      <c r="GTM81" s="16"/>
      <c r="GTN81" s="16"/>
      <c r="GTO81" s="16"/>
      <c r="GTP81" s="16"/>
      <c r="GTQ81" s="16"/>
      <c r="GTR81" s="16"/>
      <c r="GTS81" s="16"/>
      <c r="GTT81" s="16"/>
      <c r="GTU81" s="16"/>
      <c r="GTV81" s="16"/>
      <c r="GTW81" s="16"/>
      <c r="GTX81" s="16"/>
      <c r="GTY81" s="16"/>
      <c r="GTZ81" s="16"/>
      <c r="GUA81" s="16"/>
      <c r="GUB81" s="16"/>
      <c r="GUC81" s="16"/>
      <c r="GUD81" s="16"/>
      <c r="GUE81" s="16"/>
      <c r="GUF81" s="16"/>
      <c r="GUG81" s="16"/>
      <c r="GUH81" s="16"/>
      <c r="GUI81" s="16"/>
      <c r="GUJ81" s="16"/>
      <c r="GUK81" s="16"/>
      <c r="GUL81" s="16"/>
      <c r="GUM81" s="16"/>
      <c r="GUN81" s="16"/>
      <c r="GUO81" s="16"/>
      <c r="GUP81" s="16"/>
      <c r="GUQ81" s="16"/>
      <c r="GUR81" s="16"/>
      <c r="GUS81" s="16"/>
      <c r="GUT81" s="16"/>
      <c r="GUU81" s="16"/>
      <c r="GUV81" s="16"/>
      <c r="GUW81" s="16"/>
      <c r="GUX81" s="16"/>
      <c r="GUY81" s="16"/>
      <c r="GUZ81" s="16"/>
      <c r="GVA81" s="16"/>
      <c r="GVB81" s="16"/>
      <c r="GVC81" s="16"/>
      <c r="GVD81" s="16"/>
      <c r="GVE81" s="16"/>
      <c r="GVF81" s="16"/>
      <c r="GVG81" s="16"/>
      <c r="GVH81" s="16"/>
      <c r="GVI81" s="16"/>
      <c r="GVJ81" s="16"/>
      <c r="GVK81" s="16"/>
      <c r="GVL81" s="16"/>
      <c r="GVM81" s="16"/>
      <c r="GVN81" s="16"/>
      <c r="GVO81" s="16"/>
      <c r="GVP81" s="16"/>
      <c r="GVQ81" s="16"/>
      <c r="GVR81" s="16"/>
      <c r="GVS81" s="16"/>
      <c r="GVT81" s="16"/>
      <c r="GVU81" s="16"/>
      <c r="GVV81" s="16"/>
      <c r="GVW81" s="16"/>
      <c r="GVX81" s="16"/>
      <c r="GVY81" s="16"/>
      <c r="GVZ81" s="16"/>
      <c r="GWA81" s="16"/>
      <c r="GWB81" s="16"/>
      <c r="GWC81" s="16"/>
      <c r="GWD81" s="16"/>
      <c r="GWE81" s="16"/>
      <c r="GWF81" s="16"/>
      <c r="GWG81" s="16"/>
      <c r="GWH81" s="16"/>
      <c r="GWI81" s="16"/>
      <c r="GWJ81" s="16"/>
      <c r="GWK81" s="16"/>
      <c r="GWL81" s="16"/>
      <c r="GWM81" s="16"/>
      <c r="GWN81" s="16"/>
      <c r="GWO81" s="16"/>
      <c r="GWP81" s="16"/>
      <c r="GWQ81" s="16"/>
      <c r="GWR81" s="16"/>
      <c r="GWS81" s="16"/>
      <c r="GWT81" s="16"/>
      <c r="GWU81" s="16"/>
      <c r="GWV81" s="16"/>
      <c r="GWW81" s="16"/>
      <c r="GWX81" s="16"/>
      <c r="GWY81" s="16"/>
      <c r="GWZ81" s="16"/>
      <c r="GXA81" s="16"/>
      <c r="GXB81" s="16"/>
      <c r="GXC81" s="16"/>
      <c r="GXD81" s="16"/>
      <c r="GXE81" s="16"/>
      <c r="GXF81" s="16"/>
      <c r="GXG81" s="16"/>
      <c r="GXH81" s="16"/>
      <c r="GXI81" s="16"/>
      <c r="GXJ81" s="16"/>
      <c r="GXK81" s="16"/>
      <c r="GXL81" s="16"/>
      <c r="GXM81" s="16"/>
      <c r="GXN81" s="16"/>
      <c r="GXO81" s="16"/>
      <c r="GXP81" s="16"/>
      <c r="GXQ81" s="16"/>
      <c r="GXR81" s="16"/>
      <c r="GXS81" s="16"/>
      <c r="GXT81" s="16"/>
      <c r="GXU81" s="16"/>
      <c r="GXV81" s="16"/>
      <c r="GXW81" s="16"/>
      <c r="GXX81" s="16"/>
      <c r="GXY81" s="16"/>
      <c r="GXZ81" s="16"/>
      <c r="GYA81" s="16"/>
      <c r="GYB81" s="16"/>
      <c r="GYC81" s="16"/>
      <c r="GYD81" s="16"/>
      <c r="GYE81" s="16"/>
      <c r="GYF81" s="16"/>
      <c r="GYG81" s="16"/>
      <c r="GYH81" s="16"/>
      <c r="GYI81" s="16"/>
      <c r="GYJ81" s="16"/>
      <c r="GYK81" s="16"/>
      <c r="GYL81" s="16"/>
      <c r="GYM81" s="16"/>
      <c r="GYN81" s="16"/>
      <c r="GYO81" s="16"/>
      <c r="GYP81" s="16"/>
      <c r="GYQ81" s="16"/>
      <c r="GYR81" s="16"/>
      <c r="GYS81" s="16"/>
      <c r="GYT81" s="16"/>
      <c r="GYU81" s="16"/>
      <c r="GYV81" s="16"/>
      <c r="GYW81" s="16"/>
      <c r="GYX81" s="16"/>
      <c r="GYY81" s="16"/>
      <c r="GYZ81" s="16"/>
      <c r="GZA81" s="16"/>
      <c r="GZB81" s="16"/>
      <c r="GZC81" s="16"/>
      <c r="GZD81" s="16"/>
      <c r="GZE81" s="16"/>
      <c r="GZF81" s="16"/>
      <c r="GZG81" s="16"/>
      <c r="GZH81" s="16"/>
      <c r="GZI81" s="16"/>
      <c r="GZJ81" s="16"/>
      <c r="GZK81" s="16"/>
      <c r="GZL81" s="16"/>
      <c r="GZM81" s="16"/>
      <c r="GZN81" s="16"/>
      <c r="GZO81" s="16"/>
      <c r="GZP81" s="16"/>
      <c r="GZQ81" s="16"/>
      <c r="GZR81" s="16"/>
      <c r="GZS81" s="16"/>
      <c r="GZT81" s="16"/>
      <c r="GZU81" s="16"/>
      <c r="GZV81" s="16"/>
      <c r="GZW81" s="16"/>
      <c r="GZX81" s="16"/>
      <c r="GZY81" s="16"/>
      <c r="GZZ81" s="16"/>
      <c r="HAA81" s="16"/>
      <c r="HAB81" s="16"/>
      <c r="HAC81" s="16"/>
      <c r="HAD81" s="16"/>
      <c r="HAE81" s="16"/>
      <c r="HAF81" s="16"/>
      <c r="HAG81" s="16"/>
      <c r="HAH81" s="16"/>
      <c r="HAI81" s="16"/>
      <c r="HAJ81" s="16"/>
      <c r="HAK81" s="16"/>
      <c r="HAL81" s="16"/>
      <c r="HAM81" s="16"/>
      <c r="HAN81" s="16"/>
      <c r="HAO81" s="16"/>
      <c r="HAP81" s="16"/>
      <c r="HAQ81" s="16"/>
      <c r="HAR81" s="16"/>
      <c r="HAS81" s="16"/>
      <c r="HAT81" s="16"/>
      <c r="HAU81" s="16"/>
      <c r="HAV81" s="16"/>
      <c r="HAW81" s="16"/>
      <c r="HAX81" s="16"/>
      <c r="HAY81" s="16"/>
      <c r="HAZ81" s="16"/>
      <c r="HBA81" s="16"/>
      <c r="HBB81" s="16"/>
      <c r="HBC81" s="16"/>
      <c r="HBD81" s="16"/>
      <c r="HBE81" s="16"/>
      <c r="HBF81" s="16"/>
      <c r="HBG81" s="16"/>
      <c r="HBH81" s="16"/>
      <c r="HBI81" s="16"/>
      <c r="HBJ81" s="16"/>
      <c r="HBK81" s="16"/>
      <c r="HBL81" s="16"/>
      <c r="HBM81" s="16"/>
      <c r="HBN81" s="16"/>
      <c r="HBO81" s="16"/>
      <c r="HBP81" s="16"/>
      <c r="HBQ81" s="16"/>
      <c r="HBR81" s="16"/>
      <c r="HBS81" s="16"/>
      <c r="HBT81" s="16"/>
      <c r="HBU81" s="16"/>
      <c r="HBV81" s="16"/>
      <c r="HBW81" s="16"/>
      <c r="HBX81" s="16"/>
      <c r="HBY81" s="16"/>
      <c r="HBZ81" s="16"/>
      <c r="HCA81" s="16"/>
      <c r="HCB81" s="16"/>
      <c r="HCC81" s="16"/>
      <c r="HCD81" s="16"/>
      <c r="HCE81" s="16"/>
      <c r="HCF81" s="16"/>
      <c r="HCG81" s="16"/>
      <c r="HCH81" s="16"/>
      <c r="HCI81" s="16"/>
      <c r="HCJ81" s="16"/>
      <c r="HCK81" s="16"/>
      <c r="HCL81" s="16"/>
      <c r="HCM81" s="16"/>
      <c r="HCN81" s="16"/>
      <c r="HCO81" s="16"/>
      <c r="HCP81" s="16"/>
      <c r="HCQ81" s="16"/>
      <c r="HCR81" s="16"/>
      <c r="HCS81" s="16"/>
      <c r="HCT81" s="16"/>
      <c r="HCU81" s="16"/>
      <c r="HCV81" s="16"/>
      <c r="HCW81" s="16"/>
      <c r="HCX81" s="16"/>
      <c r="HCY81" s="16"/>
      <c r="HCZ81" s="16"/>
      <c r="HDA81" s="16"/>
      <c r="HDB81" s="16"/>
      <c r="HDC81" s="16"/>
      <c r="HDD81" s="16"/>
      <c r="HDE81" s="16"/>
      <c r="HDF81" s="16"/>
      <c r="HDG81" s="16"/>
      <c r="HDH81" s="16"/>
      <c r="HDI81" s="16"/>
      <c r="HDJ81" s="16"/>
      <c r="HDK81" s="16"/>
      <c r="HDL81" s="16"/>
      <c r="HDM81" s="16"/>
      <c r="HDN81" s="16"/>
      <c r="HDO81" s="16"/>
      <c r="HDP81" s="16"/>
      <c r="HDQ81" s="16"/>
      <c r="HDR81" s="16"/>
      <c r="HDS81" s="16"/>
      <c r="HDT81" s="16"/>
      <c r="HDU81" s="16"/>
      <c r="HDV81" s="16"/>
      <c r="HDW81" s="16"/>
      <c r="HDX81" s="16"/>
      <c r="HDY81" s="16"/>
      <c r="HDZ81" s="16"/>
      <c r="HEA81" s="16"/>
      <c r="HEB81" s="16"/>
      <c r="HEC81" s="16"/>
      <c r="HED81" s="16"/>
      <c r="HEE81" s="16"/>
      <c r="HEF81" s="16"/>
      <c r="HEG81" s="16"/>
      <c r="HEH81" s="16"/>
      <c r="HEI81" s="16"/>
      <c r="HEJ81" s="16"/>
      <c r="HEK81" s="16"/>
      <c r="HEL81" s="16"/>
      <c r="HEM81" s="16"/>
      <c r="HEN81" s="16"/>
      <c r="HEO81" s="16"/>
      <c r="HEP81" s="16"/>
      <c r="HEQ81" s="16"/>
      <c r="HER81" s="16"/>
      <c r="HES81" s="16"/>
      <c r="HET81" s="16"/>
      <c r="HEU81" s="16"/>
      <c r="HEV81" s="16"/>
      <c r="HEW81" s="16"/>
      <c r="HEX81" s="16"/>
      <c r="HEY81" s="16"/>
      <c r="HEZ81" s="16"/>
      <c r="HFA81" s="16"/>
      <c r="HFB81" s="16"/>
      <c r="HFC81" s="16"/>
      <c r="HFD81" s="16"/>
      <c r="HFE81" s="16"/>
      <c r="HFF81" s="16"/>
      <c r="HFG81" s="16"/>
      <c r="HFH81" s="16"/>
      <c r="HFI81" s="16"/>
      <c r="HFJ81" s="16"/>
      <c r="HFK81" s="16"/>
      <c r="HFL81" s="16"/>
      <c r="HFM81" s="16"/>
      <c r="HFN81" s="16"/>
      <c r="HFO81" s="16"/>
      <c r="HFP81" s="16"/>
      <c r="HFQ81" s="16"/>
      <c r="HFR81" s="16"/>
      <c r="HFS81" s="16"/>
      <c r="HFT81" s="16"/>
      <c r="HFU81" s="16"/>
      <c r="HFV81" s="16"/>
      <c r="HFW81" s="16"/>
      <c r="HFX81" s="16"/>
      <c r="HFY81" s="16"/>
      <c r="HFZ81" s="16"/>
      <c r="HGA81" s="16"/>
      <c r="HGB81" s="16"/>
      <c r="HGC81" s="16"/>
      <c r="HGD81" s="16"/>
      <c r="HGE81" s="16"/>
      <c r="HGF81" s="16"/>
      <c r="HGG81" s="16"/>
      <c r="HGH81" s="16"/>
      <c r="HGI81" s="16"/>
      <c r="HGJ81" s="16"/>
      <c r="HGK81" s="16"/>
      <c r="HGL81" s="16"/>
      <c r="HGM81" s="16"/>
      <c r="HGN81" s="16"/>
      <c r="HGO81" s="16"/>
      <c r="HGP81" s="16"/>
      <c r="HGQ81" s="16"/>
      <c r="HGR81" s="16"/>
      <c r="HGS81" s="16"/>
      <c r="HGT81" s="16"/>
      <c r="HGU81" s="16"/>
      <c r="HGV81" s="16"/>
      <c r="HGW81" s="16"/>
      <c r="HGX81" s="16"/>
      <c r="HGY81" s="16"/>
      <c r="HGZ81" s="16"/>
      <c r="HHA81" s="16"/>
      <c r="HHB81" s="16"/>
      <c r="HHC81" s="16"/>
      <c r="HHD81" s="16"/>
      <c r="HHE81" s="16"/>
      <c r="HHF81" s="16"/>
      <c r="HHG81" s="16"/>
      <c r="HHH81" s="16"/>
      <c r="HHI81" s="16"/>
      <c r="HHJ81" s="16"/>
      <c r="HHK81" s="16"/>
      <c r="HHL81" s="16"/>
      <c r="HHM81" s="16"/>
      <c r="HHN81" s="16"/>
      <c r="HHO81" s="16"/>
      <c r="HHP81" s="16"/>
      <c r="HHQ81" s="16"/>
      <c r="HHR81" s="16"/>
      <c r="HHS81" s="16"/>
      <c r="HHT81" s="16"/>
      <c r="HHU81" s="16"/>
      <c r="HHV81" s="16"/>
      <c r="HHW81" s="16"/>
      <c r="HHX81" s="16"/>
      <c r="HHY81" s="16"/>
      <c r="HHZ81" s="16"/>
      <c r="HIA81" s="16"/>
      <c r="HIB81" s="16"/>
      <c r="HIC81" s="16"/>
      <c r="HID81" s="16"/>
      <c r="HIE81" s="16"/>
      <c r="HIF81" s="16"/>
      <c r="HIG81" s="16"/>
      <c r="HIH81" s="16"/>
      <c r="HII81" s="16"/>
      <c r="HIJ81" s="16"/>
      <c r="HIK81" s="16"/>
      <c r="HIL81" s="16"/>
      <c r="HIM81" s="16"/>
      <c r="HIN81" s="16"/>
      <c r="HIO81" s="16"/>
      <c r="HIP81" s="16"/>
      <c r="HIQ81" s="16"/>
      <c r="HIR81" s="16"/>
      <c r="HIS81" s="16"/>
      <c r="HIT81" s="16"/>
      <c r="HIU81" s="16"/>
      <c r="HIV81" s="16"/>
      <c r="HIW81" s="16"/>
      <c r="HIX81" s="16"/>
      <c r="HIY81" s="16"/>
      <c r="HIZ81" s="16"/>
      <c r="HJA81" s="16"/>
      <c r="HJB81" s="16"/>
      <c r="HJC81" s="16"/>
      <c r="HJD81" s="16"/>
      <c r="HJE81" s="16"/>
      <c r="HJF81" s="16"/>
      <c r="HJG81" s="16"/>
      <c r="HJH81" s="16"/>
      <c r="HJI81" s="16"/>
      <c r="HJJ81" s="16"/>
      <c r="HJK81" s="16"/>
      <c r="HJL81" s="16"/>
      <c r="HJM81" s="16"/>
      <c r="HJN81" s="16"/>
      <c r="HJO81" s="16"/>
      <c r="HJP81" s="16"/>
      <c r="HJQ81" s="16"/>
      <c r="HJR81" s="16"/>
      <c r="HJS81" s="16"/>
      <c r="HJT81" s="16"/>
      <c r="HJU81" s="16"/>
      <c r="HJV81" s="16"/>
      <c r="HJW81" s="16"/>
      <c r="HJX81" s="16"/>
      <c r="HJY81" s="16"/>
      <c r="HJZ81" s="16"/>
      <c r="HKA81" s="16"/>
      <c r="HKB81" s="16"/>
      <c r="HKC81" s="16"/>
      <c r="HKD81" s="16"/>
      <c r="HKE81" s="16"/>
      <c r="HKF81" s="16"/>
      <c r="HKG81" s="16"/>
      <c r="HKH81" s="16"/>
      <c r="HKI81" s="16"/>
      <c r="HKJ81" s="16"/>
      <c r="HKK81" s="16"/>
      <c r="HKL81" s="16"/>
      <c r="HKM81" s="16"/>
      <c r="HKN81" s="16"/>
      <c r="HKO81" s="16"/>
      <c r="HKP81" s="16"/>
      <c r="HKQ81" s="16"/>
      <c r="HKR81" s="16"/>
      <c r="HKS81" s="16"/>
      <c r="HKT81" s="16"/>
      <c r="HKU81" s="16"/>
      <c r="HKV81" s="16"/>
      <c r="HKW81" s="16"/>
      <c r="HKX81" s="16"/>
      <c r="HKY81" s="16"/>
      <c r="HKZ81" s="16"/>
      <c r="HLA81" s="16"/>
      <c r="HLB81" s="16"/>
      <c r="HLC81" s="16"/>
      <c r="HLD81" s="16"/>
      <c r="HLE81" s="16"/>
      <c r="HLF81" s="16"/>
      <c r="HLG81" s="16"/>
      <c r="HLH81" s="16"/>
      <c r="HLI81" s="16"/>
      <c r="HLJ81" s="16"/>
      <c r="HLK81" s="16"/>
      <c r="HLL81" s="16"/>
      <c r="HLM81" s="16"/>
      <c r="HLN81" s="16"/>
      <c r="HLO81" s="16"/>
      <c r="HLP81" s="16"/>
      <c r="HLQ81" s="16"/>
      <c r="HLR81" s="16"/>
      <c r="HLS81" s="16"/>
      <c r="HLT81" s="16"/>
      <c r="HLU81" s="16"/>
      <c r="HLV81" s="16"/>
      <c r="HLW81" s="16"/>
      <c r="HLX81" s="16"/>
      <c r="HLY81" s="16"/>
      <c r="HLZ81" s="16"/>
      <c r="HMA81" s="16"/>
      <c r="HMB81" s="16"/>
      <c r="HMC81" s="16"/>
      <c r="HMD81" s="16"/>
      <c r="HME81" s="16"/>
      <c r="HMF81" s="16"/>
      <c r="HMG81" s="16"/>
      <c r="HMH81" s="16"/>
      <c r="HMI81" s="16"/>
      <c r="HMJ81" s="16"/>
      <c r="HMK81" s="16"/>
      <c r="HML81" s="16"/>
      <c r="HMM81" s="16"/>
      <c r="HMN81" s="16"/>
      <c r="HMO81" s="16"/>
      <c r="HMP81" s="16"/>
      <c r="HMQ81" s="16"/>
      <c r="HMR81" s="16"/>
      <c r="HMS81" s="16"/>
      <c r="HMT81" s="16"/>
      <c r="HMU81" s="16"/>
      <c r="HMV81" s="16"/>
      <c r="HMW81" s="16"/>
      <c r="HMX81" s="16"/>
      <c r="HMY81" s="16"/>
      <c r="HMZ81" s="16"/>
      <c r="HNA81" s="16"/>
      <c r="HNB81" s="16"/>
      <c r="HNC81" s="16"/>
      <c r="HND81" s="16"/>
      <c r="HNE81" s="16"/>
      <c r="HNF81" s="16"/>
      <c r="HNG81" s="16"/>
      <c r="HNH81" s="16"/>
      <c r="HNI81" s="16"/>
      <c r="HNJ81" s="16"/>
      <c r="HNK81" s="16"/>
      <c r="HNL81" s="16"/>
      <c r="HNM81" s="16"/>
      <c r="HNN81" s="16"/>
      <c r="HNO81" s="16"/>
      <c r="HNP81" s="16"/>
      <c r="HNQ81" s="16"/>
      <c r="HNR81" s="16"/>
      <c r="HNS81" s="16"/>
      <c r="HNT81" s="16"/>
      <c r="HNU81" s="16"/>
      <c r="HNV81" s="16"/>
      <c r="HNW81" s="16"/>
      <c r="HNX81" s="16"/>
      <c r="HNY81" s="16"/>
      <c r="HNZ81" s="16"/>
      <c r="HOA81" s="16"/>
      <c r="HOB81" s="16"/>
      <c r="HOC81" s="16"/>
      <c r="HOD81" s="16"/>
      <c r="HOE81" s="16"/>
      <c r="HOF81" s="16"/>
      <c r="HOG81" s="16"/>
      <c r="HOH81" s="16"/>
      <c r="HOI81" s="16"/>
      <c r="HOJ81" s="16"/>
      <c r="HOK81" s="16"/>
      <c r="HOL81" s="16"/>
      <c r="HOM81" s="16"/>
      <c r="HON81" s="16"/>
      <c r="HOO81" s="16"/>
      <c r="HOP81" s="16"/>
      <c r="HOQ81" s="16"/>
      <c r="HOR81" s="16"/>
      <c r="HOS81" s="16"/>
      <c r="HOT81" s="16"/>
      <c r="HOU81" s="16"/>
      <c r="HOV81" s="16"/>
      <c r="HOW81" s="16"/>
      <c r="HOX81" s="16"/>
      <c r="HOY81" s="16"/>
      <c r="HOZ81" s="16"/>
      <c r="HPA81" s="16"/>
      <c r="HPB81" s="16"/>
      <c r="HPC81" s="16"/>
      <c r="HPD81" s="16"/>
      <c r="HPE81" s="16"/>
      <c r="HPF81" s="16"/>
      <c r="HPG81" s="16"/>
      <c r="HPH81" s="16"/>
      <c r="HPI81" s="16"/>
      <c r="HPJ81" s="16"/>
      <c r="HPK81" s="16"/>
      <c r="HPL81" s="16"/>
      <c r="HPM81" s="16"/>
      <c r="HPN81" s="16"/>
      <c r="HPO81" s="16"/>
      <c r="HPP81" s="16"/>
      <c r="HPQ81" s="16"/>
      <c r="HPR81" s="16"/>
      <c r="HPS81" s="16"/>
      <c r="HPT81" s="16"/>
      <c r="HPU81" s="16"/>
      <c r="HPV81" s="16"/>
      <c r="HPW81" s="16"/>
      <c r="HPX81" s="16"/>
      <c r="HPY81" s="16"/>
      <c r="HPZ81" s="16"/>
      <c r="HQA81" s="16"/>
      <c r="HQB81" s="16"/>
      <c r="HQC81" s="16"/>
      <c r="HQD81" s="16"/>
      <c r="HQE81" s="16"/>
      <c r="HQF81" s="16"/>
      <c r="HQG81" s="16"/>
      <c r="HQH81" s="16"/>
      <c r="HQI81" s="16"/>
      <c r="HQJ81" s="16"/>
      <c r="HQK81" s="16"/>
      <c r="HQL81" s="16"/>
      <c r="HQM81" s="16"/>
      <c r="HQN81" s="16"/>
      <c r="HQO81" s="16"/>
      <c r="HQP81" s="16"/>
      <c r="HQQ81" s="16"/>
      <c r="HQR81" s="16"/>
      <c r="HQS81" s="16"/>
      <c r="HQT81" s="16"/>
      <c r="HQU81" s="16"/>
      <c r="HQV81" s="16"/>
      <c r="HQW81" s="16"/>
      <c r="HQX81" s="16"/>
      <c r="HQY81" s="16"/>
      <c r="HQZ81" s="16"/>
      <c r="HRA81" s="16"/>
      <c r="HRB81" s="16"/>
      <c r="HRC81" s="16"/>
      <c r="HRD81" s="16"/>
      <c r="HRE81" s="16"/>
      <c r="HRF81" s="16"/>
      <c r="HRG81" s="16"/>
      <c r="HRH81" s="16"/>
      <c r="HRI81" s="16"/>
      <c r="HRJ81" s="16"/>
      <c r="HRK81" s="16"/>
      <c r="HRL81" s="16"/>
      <c r="HRM81" s="16"/>
      <c r="HRN81" s="16"/>
      <c r="HRO81" s="16"/>
      <c r="HRP81" s="16"/>
      <c r="HRQ81" s="16"/>
      <c r="HRR81" s="16"/>
      <c r="HRS81" s="16"/>
      <c r="HRT81" s="16"/>
      <c r="HRU81" s="16"/>
      <c r="HRV81" s="16"/>
      <c r="HRW81" s="16"/>
      <c r="HRX81" s="16"/>
      <c r="HRY81" s="16"/>
      <c r="HRZ81" s="16"/>
      <c r="HSA81" s="16"/>
      <c r="HSB81" s="16"/>
      <c r="HSC81" s="16"/>
      <c r="HSD81" s="16"/>
      <c r="HSE81" s="16"/>
      <c r="HSF81" s="16"/>
      <c r="HSG81" s="16"/>
      <c r="HSH81" s="16"/>
      <c r="HSI81" s="16"/>
      <c r="HSJ81" s="16"/>
      <c r="HSK81" s="16"/>
      <c r="HSL81" s="16"/>
      <c r="HSM81" s="16"/>
      <c r="HSN81" s="16"/>
      <c r="HSO81" s="16"/>
      <c r="HSP81" s="16"/>
      <c r="HSQ81" s="16"/>
      <c r="HSR81" s="16"/>
      <c r="HSS81" s="16"/>
      <c r="HST81" s="16"/>
      <c r="HSU81" s="16"/>
      <c r="HSV81" s="16"/>
      <c r="HSW81" s="16"/>
      <c r="HSX81" s="16"/>
      <c r="HSY81" s="16"/>
      <c r="HSZ81" s="16"/>
      <c r="HTA81" s="16"/>
      <c r="HTB81" s="16"/>
      <c r="HTC81" s="16"/>
      <c r="HTD81" s="16"/>
      <c r="HTE81" s="16"/>
      <c r="HTF81" s="16"/>
      <c r="HTG81" s="16"/>
      <c r="HTH81" s="16"/>
      <c r="HTI81" s="16"/>
      <c r="HTJ81" s="16"/>
      <c r="HTK81" s="16"/>
      <c r="HTL81" s="16"/>
      <c r="HTM81" s="16"/>
      <c r="HTN81" s="16"/>
      <c r="HTO81" s="16"/>
      <c r="HTP81" s="16"/>
      <c r="HTQ81" s="16"/>
      <c r="HTR81" s="16"/>
      <c r="HTS81" s="16"/>
      <c r="HTT81" s="16"/>
      <c r="HTU81" s="16"/>
      <c r="HTV81" s="16"/>
      <c r="HTW81" s="16"/>
      <c r="HTX81" s="16"/>
      <c r="HTY81" s="16"/>
      <c r="HTZ81" s="16"/>
      <c r="HUA81" s="16"/>
      <c r="HUB81" s="16"/>
      <c r="HUC81" s="16"/>
      <c r="HUD81" s="16"/>
      <c r="HUE81" s="16"/>
      <c r="HUF81" s="16"/>
      <c r="HUG81" s="16"/>
      <c r="HUH81" s="16"/>
      <c r="HUI81" s="16"/>
      <c r="HUJ81" s="16"/>
      <c r="HUK81" s="16"/>
      <c r="HUL81" s="16"/>
      <c r="HUM81" s="16"/>
      <c r="HUN81" s="16"/>
      <c r="HUO81" s="16"/>
      <c r="HUP81" s="16"/>
      <c r="HUQ81" s="16"/>
      <c r="HUR81" s="16"/>
      <c r="HUS81" s="16"/>
      <c r="HUT81" s="16"/>
      <c r="HUU81" s="16"/>
      <c r="HUV81" s="16"/>
      <c r="HUW81" s="16"/>
      <c r="HUX81" s="16"/>
      <c r="HUY81" s="16"/>
      <c r="HUZ81" s="16"/>
      <c r="HVA81" s="16"/>
      <c r="HVB81" s="16"/>
      <c r="HVC81" s="16"/>
      <c r="HVD81" s="16"/>
      <c r="HVE81" s="16"/>
      <c r="HVF81" s="16"/>
      <c r="HVG81" s="16"/>
      <c r="HVH81" s="16"/>
      <c r="HVI81" s="16"/>
      <c r="HVJ81" s="16"/>
      <c r="HVK81" s="16"/>
      <c r="HVL81" s="16"/>
      <c r="HVM81" s="16"/>
      <c r="HVN81" s="16"/>
      <c r="HVO81" s="16"/>
      <c r="HVP81" s="16"/>
      <c r="HVQ81" s="16"/>
      <c r="HVR81" s="16"/>
      <c r="HVS81" s="16"/>
      <c r="HVT81" s="16"/>
      <c r="HVU81" s="16"/>
      <c r="HVV81" s="16"/>
      <c r="HVW81" s="16"/>
      <c r="HVX81" s="16"/>
      <c r="HVY81" s="16"/>
      <c r="HVZ81" s="16"/>
      <c r="HWA81" s="16"/>
      <c r="HWB81" s="16"/>
      <c r="HWC81" s="16"/>
      <c r="HWD81" s="16"/>
      <c r="HWE81" s="16"/>
      <c r="HWF81" s="16"/>
      <c r="HWG81" s="16"/>
      <c r="HWH81" s="16"/>
      <c r="HWI81" s="16"/>
      <c r="HWJ81" s="16"/>
      <c r="HWK81" s="16"/>
      <c r="HWL81" s="16"/>
      <c r="HWM81" s="16"/>
      <c r="HWN81" s="16"/>
      <c r="HWO81" s="16"/>
      <c r="HWP81" s="16"/>
      <c r="HWQ81" s="16"/>
      <c r="HWR81" s="16"/>
      <c r="HWS81" s="16"/>
      <c r="HWT81" s="16"/>
      <c r="HWU81" s="16"/>
      <c r="HWV81" s="16"/>
      <c r="HWW81" s="16"/>
      <c r="HWX81" s="16"/>
      <c r="HWY81" s="16"/>
      <c r="HWZ81" s="16"/>
      <c r="HXA81" s="16"/>
      <c r="HXB81" s="16"/>
      <c r="HXC81" s="16"/>
      <c r="HXD81" s="16"/>
      <c r="HXE81" s="16"/>
      <c r="HXF81" s="16"/>
      <c r="HXG81" s="16"/>
      <c r="HXH81" s="16"/>
      <c r="HXI81" s="16"/>
      <c r="HXJ81" s="16"/>
      <c r="HXK81" s="16"/>
      <c r="HXL81" s="16"/>
      <c r="HXM81" s="16"/>
      <c r="HXN81" s="16"/>
      <c r="HXO81" s="16"/>
      <c r="HXP81" s="16"/>
      <c r="HXQ81" s="16"/>
      <c r="HXR81" s="16"/>
      <c r="HXS81" s="16"/>
      <c r="HXT81" s="16"/>
      <c r="HXU81" s="16"/>
      <c r="HXV81" s="16"/>
      <c r="HXW81" s="16"/>
      <c r="HXX81" s="16"/>
      <c r="HXY81" s="16"/>
      <c r="HXZ81" s="16"/>
      <c r="HYA81" s="16"/>
      <c r="HYB81" s="16"/>
      <c r="HYC81" s="16"/>
      <c r="HYD81" s="16"/>
      <c r="HYE81" s="16"/>
      <c r="HYF81" s="16"/>
      <c r="HYG81" s="16"/>
      <c r="HYH81" s="16"/>
      <c r="HYI81" s="16"/>
      <c r="HYJ81" s="16"/>
      <c r="HYK81" s="16"/>
      <c r="HYL81" s="16"/>
      <c r="HYM81" s="16"/>
      <c r="HYN81" s="16"/>
      <c r="HYO81" s="16"/>
      <c r="HYP81" s="16"/>
      <c r="HYQ81" s="16"/>
      <c r="HYR81" s="16"/>
      <c r="HYS81" s="16"/>
      <c r="HYT81" s="16"/>
      <c r="HYU81" s="16"/>
      <c r="HYV81" s="16"/>
      <c r="HYW81" s="16"/>
      <c r="HYX81" s="16"/>
      <c r="HYY81" s="16"/>
      <c r="HYZ81" s="16"/>
      <c r="HZA81" s="16"/>
      <c r="HZB81" s="16"/>
      <c r="HZC81" s="16"/>
      <c r="HZD81" s="16"/>
      <c r="HZE81" s="16"/>
      <c r="HZF81" s="16"/>
      <c r="HZG81" s="16"/>
      <c r="HZH81" s="16"/>
      <c r="HZI81" s="16"/>
      <c r="HZJ81" s="16"/>
      <c r="HZK81" s="16"/>
      <c r="HZL81" s="16"/>
      <c r="HZM81" s="16"/>
      <c r="HZN81" s="16"/>
      <c r="HZO81" s="16"/>
      <c r="HZP81" s="16"/>
      <c r="HZQ81" s="16"/>
      <c r="HZR81" s="16"/>
      <c r="HZS81" s="16"/>
      <c r="HZT81" s="16"/>
      <c r="HZU81" s="16"/>
      <c r="HZV81" s="16"/>
      <c r="HZW81" s="16"/>
      <c r="HZX81" s="16"/>
      <c r="HZY81" s="16"/>
      <c r="HZZ81" s="16"/>
      <c r="IAA81" s="16"/>
      <c r="IAB81" s="16"/>
      <c r="IAC81" s="16"/>
      <c r="IAD81" s="16"/>
      <c r="IAE81" s="16"/>
      <c r="IAF81" s="16"/>
      <c r="IAG81" s="16"/>
      <c r="IAH81" s="16"/>
      <c r="IAI81" s="16"/>
      <c r="IAJ81" s="16"/>
      <c r="IAK81" s="16"/>
      <c r="IAL81" s="16"/>
      <c r="IAM81" s="16"/>
      <c r="IAN81" s="16"/>
      <c r="IAO81" s="16"/>
      <c r="IAP81" s="16"/>
      <c r="IAQ81" s="16"/>
      <c r="IAR81" s="16"/>
      <c r="IAS81" s="16"/>
      <c r="IAT81" s="16"/>
      <c r="IAU81" s="16"/>
      <c r="IAV81" s="16"/>
      <c r="IAW81" s="16"/>
      <c r="IAX81" s="16"/>
      <c r="IAY81" s="16"/>
      <c r="IAZ81" s="16"/>
      <c r="IBA81" s="16"/>
      <c r="IBB81" s="16"/>
      <c r="IBC81" s="16"/>
      <c r="IBD81" s="16"/>
      <c r="IBE81" s="16"/>
      <c r="IBF81" s="16"/>
      <c r="IBG81" s="16"/>
      <c r="IBH81" s="16"/>
      <c r="IBI81" s="16"/>
      <c r="IBJ81" s="16"/>
      <c r="IBK81" s="16"/>
      <c r="IBL81" s="16"/>
      <c r="IBM81" s="16"/>
      <c r="IBN81" s="16"/>
      <c r="IBO81" s="16"/>
      <c r="IBP81" s="16"/>
      <c r="IBQ81" s="16"/>
      <c r="IBR81" s="16"/>
      <c r="IBS81" s="16"/>
      <c r="IBT81" s="16"/>
      <c r="IBU81" s="16"/>
      <c r="IBV81" s="16"/>
      <c r="IBW81" s="16"/>
      <c r="IBX81" s="16"/>
      <c r="IBY81" s="16"/>
      <c r="IBZ81" s="16"/>
      <c r="ICA81" s="16"/>
      <c r="ICB81" s="16"/>
      <c r="ICC81" s="16"/>
      <c r="ICD81" s="16"/>
      <c r="ICE81" s="16"/>
      <c r="ICF81" s="16"/>
      <c r="ICG81" s="16"/>
      <c r="ICH81" s="16"/>
      <c r="ICI81" s="16"/>
      <c r="ICJ81" s="16"/>
      <c r="ICK81" s="16"/>
      <c r="ICL81" s="16"/>
      <c r="ICM81" s="16"/>
      <c r="ICN81" s="16"/>
      <c r="ICO81" s="16"/>
      <c r="ICP81" s="16"/>
      <c r="ICQ81" s="16"/>
      <c r="ICR81" s="16"/>
      <c r="ICS81" s="16"/>
      <c r="ICT81" s="16"/>
      <c r="ICU81" s="16"/>
      <c r="ICV81" s="16"/>
      <c r="ICW81" s="16"/>
      <c r="ICX81" s="16"/>
      <c r="ICY81" s="16"/>
      <c r="ICZ81" s="16"/>
      <c r="IDA81" s="16"/>
      <c r="IDB81" s="16"/>
      <c r="IDC81" s="16"/>
      <c r="IDD81" s="16"/>
      <c r="IDE81" s="16"/>
      <c r="IDF81" s="16"/>
      <c r="IDG81" s="16"/>
      <c r="IDH81" s="16"/>
      <c r="IDI81" s="16"/>
      <c r="IDJ81" s="16"/>
      <c r="IDK81" s="16"/>
      <c r="IDL81" s="16"/>
      <c r="IDM81" s="16"/>
      <c r="IDN81" s="16"/>
      <c r="IDO81" s="16"/>
      <c r="IDP81" s="16"/>
      <c r="IDQ81" s="16"/>
      <c r="IDR81" s="16"/>
      <c r="IDS81" s="16"/>
      <c r="IDT81" s="16"/>
      <c r="IDU81" s="16"/>
      <c r="IDV81" s="16"/>
      <c r="IDW81" s="16"/>
      <c r="IDX81" s="16"/>
      <c r="IDY81" s="16"/>
      <c r="IDZ81" s="16"/>
      <c r="IEA81" s="16"/>
      <c r="IEB81" s="16"/>
      <c r="IEC81" s="16"/>
      <c r="IED81" s="16"/>
      <c r="IEE81" s="16"/>
      <c r="IEF81" s="16"/>
      <c r="IEG81" s="16"/>
      <c r="IEH81" s="16"/>
      <c r="IEI81" s="16"/>
      <c r="IEJ81" s="16"/>
      <c r="IEK81" s="16"/>
      <c r="IEL81" s="16"/>
      <c r="IEM81" s="16"/>
      <c r="IEN81" s="16"/>
      <c r="IEO81" s="16"/>
      <c r="IEP81" s="16"/>
      <c r="IEQ81" s="16"/>
      <c r="IER81" s="16"/>
      <c r="IES81" s="16"/>
      <c r="IET81" s="16"/>
      <c r="IEU81" s="16"/>
      <c r="IEV81" s="16"/>
      <c r="IEW81" s="16"/>
      <c r="IEX81" s="16"/>
      <c r="IEY81" s="16"/>
      <c r="IEZ81" s="16"/>
      <c r="IFA81" s="16"/>
      <c r="IFB81" s="16"/>
      <c r="IFC81" s="16"/>
      <c r="IFD81" s="16"/>
      <c r="IFE81" s="16"/>
      <c r="IFF81" s="16"/>
      <c r="IFG81" s="16"/>
      <c r="IFH81" s="16"/>
      <c r="IFI81" s="16"/>
      <c r="IFJ81" s="16"/>
      <c r="IFK81" s="16"/>
      <c r="IFL81" s="16"/>
      <c r="IFM81" s="16"/>
      <c r="IFN81" s="16"/>
      <c r="IFO81" s="16"/>
      <c r="IFP81" s="16"/>
      <c r="IFQ81" s="16"/>
      <c r="IFR81" s="16"/>
      <c r="IFS81" s="16"/>
      <c r="IFT81" s="16"/>
      <c r="IFU81" s="16"/>
      <c r="IFV81" s="16"/>
      <c r="IFW81" s="16"/>
      <c r="IFX81" s="16"/>
      <c r="IFY81" s="16"/>
      <c r="IFZ81" s="16"/>
      <c r="IGA81" s="16"/>
      <c r="IGB81" s="16"/>
      <c r="IGC81" s="16"/>
      <c r="IGD81" s="16"/>
      <c r="IGE81" s="16"/>
      <c r="IGF81" s="16"/>
      <c r="IGG81" s="16"/>
      <c r="IGH81" s="16"/>
      <c r="IGI81" s="16"/>
      <c r="IGJ81" s="16"/>
      <c r="IGK81" s="16"/>
      <c r="IGL81" s="16"/>
      <c r="IGM81" s="16"/>
      <c r="IGN81" s="16"/>
      <c r="IGO81" s="16"/>
      <c r="IGP81" s="16"/>
      <c r="IGQ81" s="16"/>
      <c r="IGR81" s="16"/>
      <c r="IGS81" s="16"/>
      <c r="IGT81" s="16"/>
      <c r="IGU81" s="16"/>
      <c r="IGV81" s="16"/>
      <c r="IGW81" s="16"/>
      <c r="IGX81" s="16"/>
      <c r="IGY81" s="16"/>
      <c r="IGZ81" s="16"/>
      <c r="IHA81" s="16"/>
      <c r="IHB81" s="16"/>
      <c r="IHC81" s="16"/>
      <c r="IHD81" s="16"/>
      <c r="IHE81" s="16"/>
      <c r="IHF81" s="16"/>
      <c r="IHG81" s="16"/>
      <c r="IHH81" s="16"/>
      <c r="IHI81" s="16"/>
      <c r="IHJ81" s="16"/>
      <c r="IHK81" s="16"/>
      <c r="IHL81" s="16"/>
      <c r="IHM81" s="16"/>
      <c r="IHN81" s="16"/>
      <c r="IHO81" s="16"/>
      <c r="IHP81" s="16"/>
      <c r="IHQ81" s="16"/>
      <c r="IHR81" s="16"/>
      <c r="IHS81" s="16"/>
      <c r="IHT81" s="16"/>
      <c r="IHU81" s="16"/>
      <c r="IHV81" s="16"/>
      <c r="IHW81" s="16"/>
      <c r="IHX81" s="16"/>
      <c r="IHY81" s="16"/>
      <c r="IHZ81" s="16"/>
      <c r="IIA81" s="16"/>
      <c r="IIB81" s="16"/>
      <c r="IIC81" s="16"/>
      <c r="IID81" s="16"/>
      <c r="IIE81" s="16"/>
      <c r="IIF81" s="16"/>
      <c r="IIG81" s="16"/>
      <c r="IIH81" s="16"/>
      <c r="III81" s="16"/>
      <c r="IIJ81" s="16"/>
      <c r="IIK81" s="16"/>
      <c r="IIL81" s="16"/>
      <c r="IIM81" s="16"/>
      <c r="IIN81" s="16"/>
      <c r="IIO81" s="16"/>
      <c r="IIP81" s="16"/>
      <c r="IIQ81" s="16"/>
      <c r="IIR81" s="16"/>
      <c r="IIS81" s="16"/>
      <c r="IIT81" s="16"/>
      <c r="IIU81" s="16"/>
      <c r="IIV81" s="16"/>
      <c r="IIW81" s="16"/>
      <c r="IIX81" s="16"/>
      <c r="IIY81" s="16"/>
      <c r="IIZ81" s="16"/>
      <c r="IJA81" s="16"/>
      <c r="IJB81" s="16"/>
      <c r="IJC81" s="16"/>
      <c r="IJD81" s="16"/>
      <c r="IJE81" s="16"/>
      <c r="IJF81" s="16"/>
      <c r="IJG81" s="16"/>
      <c r="IJH81" s="16"/>
      <c r="IJI81" s="16"/>
      <c r="IJJ81" s="16"/>
      <c r="IJK81" s="16"/>
      <c r="IJL81" s="16"/>
      <c r="IJM81" s="16"/>
      <c r="IJN81" s="16"/>
      <c r="IJO81" s="16"/>
      <c r="IJP81" s="16"/>
      <c r="IJQ81" s="16"/>
      <c r="IJR81" s="16"/>
      <c r="IJS81" s="16"/>
      <c r="IJT81" s="16"/>
      <c r="IJU81" s="16"/>
      <c r="IJV81" s="16"/>
      <c r="IJW81" s="16"/>
      <c r="IJX81" s="16"/>
      <c r="IJY81" s="16"/>
      <c r="IJZ81" s="16"/>
      <c r="IKA81" s="16"/>
      <c r="IKB81" s="16"/>
      <c r="IKC81" s="16"/>
      <c r="IKD81" s="16"/>
      <c r="IKE81" s="16"/>
      <c r="IKF81" s="16"/>
      <c r="IKG81" s="16"/>
      <c r="IKH81" s="16"/>
      <c r="IKI81" s="16"/>
      <c r="IKJ81" s="16"/>
      <c r="IKK81" s="16"/>
      <c r="IKL81" s="16"/>
      <c r="IKM81" s="16"/>
      <c r="IKN81" s="16"/>
      <c r="IKO81" s="16"/>
      <c r="IKP81" s="16"/>
      <c r="IKQ81" s="16"/>
      <c r="IKR81" s="16"/>
      <c r="IKS81" s="16"/>
      <c r="IKT81" s="16"/>
      <c r="IKU81" s="16"/>
      <c r="IKV81" s="16"/>
      <c r="IKW81" s="16"/>
      <c r="IKX81" s="16"/>
      <c r="IKY81" s="16"/>
      <c r="IKZ81" s="16"/>
      <c r="ILA81" s="16"/>
      <c r="ILB81" s="16"/>
      <c r="ILC81" s="16"/>
      <c r="ILD81" s="16"/>
      <c r="ILE81" s="16"/>
      <c r="ILF81" s="16"/>
      <c r="ILG81" s="16"/>
      <c r="ILH81" s="16"/>
      <c r="ILI81" s="16"/>
      <c r="ILJ81" s="16"/>
      <c r="ILK81" s="16"/>
      <c r="ILL81" s="16"/>
      <c r="ILM81" s="16"/>
      <c r="ILN81" s="16"/>
      <c r="ILO81" s="16"/>
      <c r="ILP81" s="16"/>
      <c r="ILQ81" s="16"/>
      <c r="ILR81" s="16"/>
      <c r="ILS81" s="16"/>
      <c r="ILT81" s="16"/>
      <c r="ILU81" s="16"/>
      <c r="ILV81" s="16"/>
      <c r="ILW81" s="16"/>
      <c r="ILX81" s="16"/>
      <c r="ILY81" s="16"/>
      <c r="ILZ81" s="16"/>
      <c r="IMA81" s="16"/>
      <c r="IMB81" s="16"/>
      <c r="IMC81" s="16"/>
      <c r="IMD81" s="16"/>
      <c r="IME81" s="16"/>
      <c r="IMF81" s="16"/>
      <c r="IMG81" s="16"/>
      <c r="IMH81" s="16"/>
      <c r="IMI81" s="16"/>
      <c r="IMJ81" s="16"/>
      <c r="IMK81" s="16"/>
      <c r="IML81" s="16"/>
      <c r="IMM81" s="16"/>
      <c r="IMN81" s="16"/>
      <c r="IMO81" s="16"/>
      <c r="IMP81" s="16"/>
      <c r="IMQ81" s="16"/>
      <c r="IMR81" s="16"/>
      <c r="IMS81" s="16"/>
      <c r="IMT81" s="16"/>
      <c r="IMU81" s="16"/>
      <c r="IMV81" s="16"/>
      <c r="IMW81" s="16"/>
      <c r="IMX81" s="16"/>
      <c r="IMY81" s="16"/>
      <c r="IMZ81" s="16"/>
      <c r="INA81" s="16"/>
      <c r="INB81" s="16"/>
      <c r="INC81" s="16"/>
      <c r="IND81" s="16"/>
      <c r="INE81" s="16"/>
      <c r="INF81" s="16"/>
      <c r="ING81" s="16"/>
      <c r="INH81" s="16"/>
      <c r="INI81" s="16"/>
      <c r="INJ81" s="16"/>
      <c r="INK81" s="16"/>
      <c r="INL81" s="16"/>
      <c r="INM81" s="16"/>
      <c r="INN81" s="16"/>
      <c r="INO81" s="16"/>
      <c r="INP81" s="16"/>
      <c r="INQ81" s="16"/>
      <c r="INR81" s="16"/>
      <c r="INS81" s="16"/>
      <c r="INT81" s="16"/>
      <c r="INU81" s="16"/>
      <c r="INV81" s="16"/>
      <c r="INW81" s="16"/>
      <c r="INX81" s="16"/>
      <c r="INY81" s="16"/>
      <c r="INZ81" s="16"/>
      <c r="IOA81" s="16"/>
      <c r="IOB81" s="16"/>
      <c r="IOC81" s="16"/>
      <c r="IOD81" s="16"/>
      <c r="IOE81" s="16"/>
      <c r="IOF81" s="16"/>
      <c r="IOG81" s="16"/>
      <c r="IOH81" s="16"/>
      <c r="IOI81" s="16"/>
      <c r="IOJ81" s="16"/>
      <c r="IOK81" s="16"/>
      <c r="IOL81" s="16"/>
      <c r="IOM81" s="16"/>
      <c r="ION81" s="16"/>
      <c r="IOO81" s="16"/>
      <c r="IOP81" s="16"/>
      <c r="IOQ81" s="16"/>
      <c r="IOR81" s="16"/>
      <c r="IOS81" s="16"/>
      <c r="IOT81" s="16"/>
      <c r="IOU81" s="16"/>
      <c r="IOV81" s="16"/>
      <c r="IOW81" s="16"/>
      <c r="IOX81" s="16"/>
      <c r="IOY81" s="16"/>
      <c r="IOZ81" s="16"/>
      <c r="IPA81" s="16"/>
      <c r="IPB81" s="16"/>
      <c r="IPC81" s="16"/>
      <c r="IPD81" s="16"/>
      <c r="IPE81" s="16"/>
      <c r="IPF81" s="16"/>
      <c r="IPG81" s="16"/>
      <c r="IPH81" s="16"/>
      <c r="IPI81" s="16"/>
      <c r="IPJ81" s="16"/>
      <c r="IPK81" s="16"/>
      <c r="IPL81" s="16"/>
      <c r="IPM81" s="16"/>
      <c r="IPN81" s="16"/>
      <c r="IPO81" s="16"/>
      <c r="IPP81" s="16"/>
      <c r="IPQ81" s="16"/>
      <c r="IPR81" s="16"/>
      <c r="IPS81" s="16"/>
      <c r="IPT81" s="16"/>
      <c r="IPU81" s="16"/>
      <c r="IPV81" s="16"/>
      <c r="IPW81" s="16"/>
      <c r="IPX81" s="16"/>
      <c r="IPY81" s="16"/>
      <c r="IPZ81" s="16"/>
      <c r="IQA81" s="16"/>
      <c r="IQB81" s="16"/>
      <c r="IQC81" s="16"/>
      <c r="IQD81" s="16"/>
      <c r="IQE81" s="16"/>
      <c r="IQF81" s="16"/>
      <c r="IQG81" s="16"/>
      <c r="IQH81" s="16"/>
      <c r="IQI81" s="16"/>
      <c r="IQJ81" s="16"/>
      <c r="IQK81" s="16"/>
      <c r="IQL81" s="16"/>
      <c r="IQM81" s="16"/>
      <c r="IQN81" s="16"/>
      <c r="IQO81" s="16"/>
      <c r="IQP81" s="16"/>
      <c r="IQQ81" s="16"/>
      <c r="IQR81" s="16"/>
      <c r="IQS81" s="16"/>
      <c r="IQT81" s="16"/>
      <c r="IQU81" s="16"/>
      <c r="IQV81" s="16"/>
      <c r="IQW81" s="16"/>
      <c r="IQX81" s="16"/>
      <c r="IQY81" s="16"/>
      <c r="IQZ81" s="16"/>
      <c r="IRA81" s="16"/>
      <c r="IRB81" s="16"/>
      <c r="IRC81" s="16"/>
      <c r="IRD81" s="16"/>
      <c r="IRE81" s="16"/>
      <c r="IRF81" s="16"/>
      <c r="IRG81" s="16"/>
      <c r="IRH81" s="16"/>
      <c r="IRI81" s="16"/>
      <c r="IRJ81" s="16"/>
      <c r="IRK81" s="16"/>
      <c r="IRL81" s="16"/>
      <c r="IRM81" s="16"/>
      <c r="IRN81" s="16"/>
      <c r="IRO81" s="16"/>
      <c r="IRP81" s="16"/>
      <c r="IRQ81" s="16"/>
      <c r="IRR81" s="16"/>
      <c r="IRS81" s="16"/>
      <c r="IRT81" s="16"/>
      <c r="IRU81" s="16"/>
      <c r="IRV81" s="16"/>
      <c r="IRW81" s="16"/>
      <c r="IRX81" s="16"/>
      <c r="IRY81" s="16"/>
      <c r="IRZ81" s="16"/>
      <c r="ISA81" s="16"/>
      <c r="ISB81" s="16"/>
      <c r="ISC81" s="16"/>
      <c r="ISD81" s="16"/>
      <c r="ISE81" s="16"/>
      <c r="ISF81" s="16"/>
      <c r="ISG81" s="16"/>
      <c r="ISH81" s="16"/>
      <c r="ISI81" s="16"/>
      <c r="ISJ81" s="16"/>
      <c r="ISK81" s="16"/>
      <c r="ISL81" s="16"/>
      <c r="ISM81" s="16"/>
      <c r="ISN81" s="16"/>
      <c r="ISO81" s="16"/>
      <c r="ISP81" s="16"/>
      <c r="ISQ81" s="16"/>
      <c r="ISR81" s="16"/>
      <c r="ISS81" s="16"/>
      <c r="IST81" s="16"/>
      <c r="ISU81" s="16"/>
      <c r="ISV81" s="16"/>
      <c r="ISW81" s="16"/>
      <c r="ISX81" s="16"/>
      <c r="ISY81" s="16"/>
      <c r="ISZ81" s="16"/>
      <c r="ITA81" s="16"/>
      <c r="ITB81" s="16"/>
      <c r="ITC81" s="16"/>
      <c r="ITD81" s="16"/>
      <c r="ITE81" s="16"/>
      <c r="ITF81" s="16"/>
      <c r="ITG81" s="16"/>
      <c r="ITH81" s="16"/>
      <c r="ITI81" s="16"/>
      <c r="ITJ81" s="16"/>
      <c r="ITK81" s="16"/>
      <c r="ITL81" s="16"/>
      <c r="ITM81" s="16"/>
      <c r="ITN81" s="16"/>
      <c r="ITO81" s="16"/>
      <c r="ITP81" s="16"/>
      <c r="ITQ81" s="16"/>
      <c r="ITR81" s="16"/>
      <c r="ITS81" s="16"/>
      <c r="ITT81" s="16"/>
      <c r="ITU81" s="16"/>
      <c r="ITV81" s="16"/>
      <c r="ITW81" s="16"/>
      <c r="ITX81" s="16"/>
      <c r="ITY81" s="16"/>
      <c r="ITZ81" s="16"/>
      <c r="IUA81" s="16"/>
      <c r="IUB81" s="16"/>
      <c r="IUC81" s="16"/>
      <c r="IUD81" s="16"/>
      <c r="IUE81" s="16"/>
      <c r="IUF81" s="16"/>
      <c r="IUG81" s="16"/>
      <c r="IUH81" s="16"/>
      <c r="IUI81" s="16"/>
      <c r="IUJ81" s="16"/>
      <c r="IUK81" s="16"/>
      <c r="IUL81" s="16"/>
      <c r="IUM81" s="16"/>
      <c r="IUN81" s="16"/>
      <c r="IUO81" s="16"/>
      <c r="IUP81" s="16"/>
      <c r="IUQ81" s="16"/>
      <c r="IUR81" s="16"/>
      <c r="IUS81" s="16"/>
      <c r="IUT81" s="16"/>
      <c r="IUU81" s="16"/>
      <c r="IUV81" s="16"/>
      <c r="IUW81" s="16"/>
      <c r="IUX81" s="16"/>
      <c r="IUY81" s="16"/>
      <c r="IUZ81" s="16"/>
      <c r="IVA81" s="16"/>
      <c r="IVB81" s="16"/>
      <c r="IVC81" s="16"/>
      <c r="IVD81" s="16"/>
      <c r="IVE81" s="16"/>
      <c r="IVF81" s="16"/>
      <c r="IVG81" s="16"/>
      <c r="IVH81" s="16"/>
      <c r="IVI81" s="16"/>
      <c r="IVJ81" s="16"/>
      <c r="IVK81" s="16"/>
      <c r="IVL81" s="16"/>
      <c r="IVM81" s="16"/>
      <c r="IVN81" s="16"/>
      <c r="IVO81" s="16"/>
      <c r="IVP81" s="16"/>
      <c r="IVQ81" s="16"/>
      <c r="IVR81" s="16"/>
      <c r="IVS81" s="16"/>
      <c r="IVT81" s="16"/>
      <c r="IVU81" s="16"/>
      <c r="IVV81" s="16"/>
      <c r="IVW81" s="16"/>
      <c r="IVX81" s="16"/>
      <c r="IVY81" s="16"/>
      <c r="IVZ81" s="16"/>
      <c r="IWA81" s="16"/>
      <c r="IWB81" s="16"/>
      <c r="IWC81" s="16"/>
      <c r="IWD81" s="16"/>
      <c r="IWE81" s="16"/>
      <c r="IWF81" s="16"/>
      <c r="IWG81" s="16"/>
      <c r="IWH81" s="16"/>
      <c r="IWI81" s="16"/>
      <c r="IWJ81" s="16"/>
      <c r="IWK81" s="16"/>
      <c r="IWL81" s="16"/>
      <c r="IWM81" s="16"/>
      <c r="IWN81" s="16"/>
      <c r="IWO81" s="16"/>
      <c r="IWP81" s="16"/>
      <c r="IWQ81" s="16"/>
      <c r="IWR81" s="16"/>
      <c r="IWS81" s="16"/>
      <c r="IWT81" s="16"/>
      <c r="IWU81" s="16"/>
      <c r="IWV81" s="16"/>
      <c r="IWW81" s="16"/>
      <c r="IWX81" s="16"/>
      <c r="IWY81" s="16"/>
      <c r="IWZ81" s="16"/>
      <c r="IXA81" s="16"/>
      <c r="IXB81" s="16"/>
      <c r="IXC81" s="16"/>
      <c r="IXD81" s="16"/>
      <c r="IXE81" s="16"/>
      <c r="IXF81" s="16"/>
      <c r="IXG81" s="16"/>
      <c r="IXH81" s="16"/>
      <c r="IXI81" s="16"/>
      <c r="IXJ81" s="16"/>
      <c r="IXK81" s="16"/>
      <c r="IXL81" s="16"/>
      <c r="IXM81" s="16"/>
      <c r="IXN81" s="16"/>
      <c r="IXO81" s="16"/>
      <c r="IXP81" s="16"/>
      <c r="IXQ81" s="16"/>
      <c r="IXR81" s="16"/>
      <c r="IXS81" s="16"/>
      <c r="IXT81" s="16"/>
      <c r="IXU81" s="16"/>
      <c r="IXV81" s="16"/>
      <c r="IXW81" s="16"/>
      <c r="IXX81" s="16"/>
      <c r="IXY81" s="16"/>
      <c r="IXZ81" s="16"/>
      <c r="IYA81" s="16"/>
      <c r="IYB81" s="16"/>
      <c r="IYC81" s="16"/>
      <c r="IYD81" s="16"/>
      <c r="IYE81" s="16"/>
      <c r="IYF81" s="16"/>
      <c r="IYG81" s="16"/>
      <c r="IYH81" s="16"/>
      <c r="IYI81" s="16"/>
      <c r="IYJ81" s="16"/>
      <c r="IYK81" s="16"/>
      <c r="IYL81" s="16"/>
      <c r="IYM81" s="16"/>
      <c r="IYN81" s="16"/>
      <c r="IYO81" s="16"/>
      <c r="IYP81" s="16"/>
      <c r="IYQ81" s="16"/>
      <c r="IYR81" s="16"/>
      <c r="IYS81" s="16"/>
      <c r="IYT81" s="16"/>
      <c r="IYU81" s="16"/>
      <c r="IYV81" s="16"/>
      <c r="IYW81" s="16"/>
      <c r="IYX81" s="16"/>
      <c r="IYY81" s="16"/>
      <c r="IYZ81" s="16"/>
      <c r="IZA81" s="16"/>
      <c r="IZB81" s="16"/>
      <c r="IZC81" s="16"/>
      <c r="IZD81" s="16"/>
      <c r="IZE81" s="16"/>
      <c r="IZF81" s="16"/>
      <c r="IZG81" s="16"/>
      <c r="IZH81" s="16"/>
      <c r="IZI81" s="16"/>
      <c r="IZJ81" s="16"/>
      <c r="IZK81" s="16"/>
      <c r="IZL81" s="16"/>
      <c r="IZM81" s="16"/>
      <c r="IZN81" s="16"/>
      <c r="IZO81" s="16"/>
      <c r="IZP81" s="16"/>
      <c r="IZQ81" s="16"/>
      <c r="IZR81" s="16"/>
      <c r="IZS81" s="16"/>
      <c r="IZT81" s="16"/>
      <c r="IZU81" s="16"/>
      <c r="IZV81" s="16"/>
      <c r="IZW81" s="16"/>
      <c r="IZX81" s="16"/>
      <c r="IZY81" s="16"/>
      <c r="IZZ81" s="16"/>
      <c r="JAA81" s="16"/>
      <c r="JAB81" s="16"/>
      <c r="JAC81" s="16"/>
      <c r="JAD81" s="16"/>
      <c r="JAE81" s="16"/>
      <c r="JAF81" s="16"/>
      <c r="JAG81" s="16"/>
      <c r="JAH81" s="16"/>
      <c r="JAI81" s="16"/>
      <c r="JAJ81" s="16"/>
      <c r="JAK81" s="16"/>
      <c r="JAL81" s="16"/>
      <c r="JAM81" s="16"/>
      <c r="JAN81" s="16"/>
      <c r="JAO81" s="16"/>
      <c r="JAP81" s="16"/>
      <c r="JAQ81" s="16"/>
      <c r="JAR81" s="16"/>
      <c r="JAS81" s="16"/>
      <c r="JAT81" s="16"/>
      <c r="JAU81" s="16"/>
      <c r="JAV81" s="16"/>
      <c r="JAW81" s="16"/>
      <c r="JAX81" s="16"/>
      <c r="JAY81" s="16"/>
      <c r="JAZ81" s="16"/>
      <c r="JBA81" s="16"/>
      <c r="JBB81" s="16"/>
      <c r="JBC81" s="16"/>
      <c r="JBD81" s="16"/>
      <c r="JBE81" s="16"/>
      <c r="JBF81" s="16"/>
      <c r="JBG81" s="16"/>
      <c r="JBH81" s="16"/>
      <c r="JBI81" s="16"/>
      <c r="JBJ81" s="16"/>
      <c r="JBK81" s="16"/>
      <c r="JBL81" s="16"/>
      <c r="JBM81" s="16"/>
      <c r="JBN81" s="16"/>
      <c r="JBO81" s="16"/>
      <c r="JBP81" s="16"/>
      <c r="JBQ81" s="16"/>
      <c r="JBR81" s="16"/>
      <c r="JBS81" s="16"/>
      <c r="JBT81" s="16"/>
      <c r="JBU81" s="16"/>
      <c r="JBV81" s="16"/>
      <c r="JBW81" s="16"/>
      <c r="JBX81" s="16"/>
      <c r="JBY81" s="16"/>
      <c r="JBZ81" s="16"/>
      <c r="JCA81" s="16"/>
      <c r="JCB81" s="16"/>
      <c r="JCC81" s="16"/>
      <c r="JCD81" s="16"/>
      <c r="JCE81" s="16"/>
      <c r="JCF81" s="16"/>
      <c r="JCG81" s="16"/>
      <c r="JCH81" s="16"/>
      <c r="JCI81" s="16"/>
      <c r="JCJ81" s="16"/>
      <c r="JCK81" s="16"/>
      <c r="JCL81" s="16"/>
      <c r="JCM81" s="16"/>
      <c r="JCN81" s="16"/>
      <c r="JCO81" s="16"/>
      <c r="JCP81" s="16"/>
      <c r="JCQ81" s="16"/>
      <c r="JCR81" s="16"/>
      <c r="JCS81" s="16"/>
      <c r="JCT81" s="16"/>
      <c r="JCU81" s="16"/>
      <c r="JCV81" s="16"/>
      <c r="JCW81" s="16"/>
      <c r="JCX81" s="16"/>
      <c r="JCY81" s="16"/>
      <c r="JCZ81" s="16"/>
      <c r="JDA81" s="16"/>
      <c r="JDB81" s="16"/>
      <c r="JDC81" s="16"/>
      <c r="JDD81" s="16"/>
      <c r="JDE81" s="16"/>
      <c r="JDF81" s="16"/>
      <c r="JDG81" s="16"/>
      <c r="JDH81" s="16"/>
      <c r="JDI81" s="16"/>
      <c r="JDJ81" s="16"/>
      <c r="JDK81" s="16"/>
      <c r="JDL81" s="16"/>
      <c r="JDM81" s="16"/>
      <c r="JDN81" s="16"/>
      <c r="JDO81" s="16"/>
      <c r="JDP81" s="16"/>
      <c r="JDQ81" s="16"/>
      <c r="JDR81" s="16"/>
      <c r="JDS81" s="16"/>
      <c r="JDT81" s="16"/>
      <c r="JDU81" s="16"/>
      <c r="JDV81" s="16"/>
      <c r="JDW81" s="16"/>
      <c r="JDX81" s="16"/>
      <c r="JDY81" s="16"/>
      <c r="JDZ81" s="16"/>
      <c r="JEA81" s="16"/>
      <c r="JEB81" s="16"/>
      <c r="JEC81" s="16"/>
      <c r="JED81" s="16"/>
      <c r="JEE81" s="16"/>
      <c r="JEF81" s="16"/>
      <c r="JEG81" s="16"/>
      <c r="JEH81" s="16"/>
      <c r="JEI81" s="16"/>
      <c r="JEJ81" s="16"/>
      <c r="JEK81" s="16"/>
      <c r="JEL81" s="16"/>
      <c r="JEM81" s="16"/>
      <c r="JEN81" s="16"/>
      <c r="JEO81" s="16"/>
      <c r="JEP81" s="16"/>
      <c r="JEQ81" s="16"/>
      <c r="JER81" s="16"/>
      <c r="JES81" s="16"/>
      <c r="JET81" s="16"/>
      <c r="JEU81" s="16"/>
      <c r="JEV81" s="16"/>
      <c r="JEW81" s="16"/>
      <c r="JEX81" s="16"/>
      <c r="JEY81" s="16"/>
      <c r="JEZ81" s="16"/>
      <c r="JFA81" s="16"/>
      <c r="JFB81" s="16"/>
      <c r="JFC81" s="16"/>
      <c r="JFD81" s="16"/>
      <c r="JFE81" s="16"/>
      <c r="JFF81" s="16"/>
      <c r="JFG81" s="16"/>
      <c r="JFH81" s="16"/>
      <c r="JFI81" s="16"/>
      <c r="JFJ81" s="16"/>
      <c r="JFK81" s="16"/>
      <c r="JFL81" s="16"/>
      <c r="JFM81" s="16"/>
      <c r="JFN81" s="16"/>
      <c r="JFO81" s="16"/>
      <c r="JFP81" s="16"/>
      <c r="JFQ81" s="16"/>
      <c r="JFR81" s="16"/>
      <c r="JFS81" s="16"/>
      <c r="JFT81" s="16"/>
      <c r="JFU81" s="16"/>
      <c r="JFV81" s="16"/>
      <c r="JFW81" s="16"/>
      <c r="JFX81" s="16"/>
      <c r="JFY81" s="16"/>
      <c r="JFZ81" s="16"/>
      <c r="JGA81" s="16"/>
      <c r="JGB81" s="16"/>
      <c r="JGC81" s="16"/>
      <c r="JGD81" s="16"/>
      <c r="JGE81" s="16"/>
      <c r="JGF81" s="16"/>
      <c r="JGG81" s="16"/>
      <c r="JGH81" s="16"/>
      <c r="JGI81" s="16"/>
      <c r="JGJ81" s="16"/>
      <c r="JGK81" s="16"/>
      <c r="JGL81" s="16"/>
      <c r="JGM81" s="16"/>
      <c r="JGN81" s="16"/>
      <c r="JGO81" s="16"/>
      <c r="JGP81" s="16"/>
      <c r="JGQ81" s="16"/>
      <c r="JGR81" s="16"/>
      <c r="JGS81" s="16"/>
      <c r="JGT81" s="16"/>
      <c r="JGU81" s="16"/>
      <c r="JGV81" s="16"/>
      <c r="JGW81" s="16"/>
      <c r="JGX81" s="16"/>
      <c r="JGY81" s="16"/>
      <c r="JGZ81" s="16"/>
      <c r="JHA81" s="16"/>
      <c r="JHB81" s="16"/>
      <c r="JHC81" s="16"/>
      <c r="JHD81" s="16"/>
      <c r="JHE81" s="16"/>
      <c r="JHF81" s="16"/>
      <c r="JHG81" s="16"/>
      <c r="JHH81" s="16"/>
      <c r="JHI81" s="16"/>
      <c r="JHJ81" s="16"/>
      <c r="JHK81" s="16"/>
      <c r="JHL81" s="16"/>
      <c r="JHM81" s="16"/>
      <c r="JHN81" s="16"/>
      <c r="JHO81" s="16"/>
      <c r="JHP81" s="16"/>
      <c r="JHQ81" s="16"/>
      <c r="JHR81" s="16"/>
      <c r="JHS81" s="16"/>
      <c r="JHT81" s="16"/>
      <c r="JHU81" s="16"/>
      <c r="JHV81" s="16"/>
      <c r="JHW81" s="16"/>
      <c r="JHX81" s="16"/>
      <c r="JHY81" s="16"/>
      <c r="JHZ81" s="16"/>
      <c r="JIA81" s="16"/>
      <c r="JIB81" s="16"/>
      <c r="JIC81" s="16"/>
      <c r="JID81" s="16"/>
      <c r="JIE81" s="16"/>
      <c r="JIF81" s="16"/>
      <c r="JIG81" s="16"/>
      <c r="JIH81" s="16"/>
      <c r="JII81" s="16"/>
      <c r="JIJ81" s="16"/>
      <c r="JIK81" s="16"/>
      <c r="JIL81" s="16"/>
      <c r="JIM81" s="16"/>
      <c r="JIN81" s="16"/>
      <c r="JIO81" s="16"/>
      <c r="JIP81" s="16"/>
      <c r="JIQ81" s="16"/>
      <c r="JIR81" s="16"/>
      <c r="JIS81" s="16"/>
      <c r="JIT81" s="16"/>
      <c r="JIU81" s="16"/>
      <c r="JIV81" s="16"/>
      <c r="JIW81" s="16"/>
      <c r="JIX81" s="16"/>
      <c r="JIY81" s="16"/>
      <c r="JIZ81" s="16"/>
      <c r="JJA81" s="16"/>
      <c r="JJB81" s="16"/>
      <c r="JJC81" s="16"/>
      <c r="JJD81" s="16"/>
      <c r="JJE81" s="16"/>
      <c r="JJF81" s="16"/>
      <c r="JJG81" s="16"/>
      <c r="JJH81" s="16"/>
      <c r="JJI81" s="16"/>
      <c r="JJJ81" s="16"/>
      <c r="JJK81" s="16"/>
      <c r="JJL81" s="16"/>
      <c r="JJM81" s="16"/>
      <c r="JJN81" s="16"/>
      <c r="JJO81" s="16"/>
      <c r="JJP81" s="16"/>
      <c r="JJQ81" s="16"/>
      <c r="JJR81" s="16"/>
      <c r="JJS81" s="16"/>
      <c r="JJT81" s="16"/>
      <c r="JJU81" s="16"/>
      <c r="JJV81" s="16"/>
      <c r="JJW81" s="16"/>
      <c r="JJX81" s="16"/>
      <c r="JJY81" s="16"/>
      <c r="JJZ81" s="16"/>
      <c r="JKA81" s="16"/>
      <c r="JKB81" s="16"/>
      <c r="JKC81" s="16"/>
      <c r="JKD81" s="16"/>
      <c r="JKE81" s="16"/>
      <c r="JKF81" s="16"/>
      <c r="JKG81" s="16"/>
      <c r="JKH81" s="16"/>
      <c r="JKI81" s="16"/>
      <c r="JKJ81" s="16"/>
      <c r="JKK81" s="16"/>
      <c r="JKL81" s="16"/>
      <c r="JKM81" s="16"/>
      <c r="JKN81" s="16"/>
      <c r="JKO81" s="16"/>
      <c r="JKP81" s="16"/>
      <c r="JKQ81" s="16"/>
      <c r="JKR81" s="16"/>
      <c r="JKS81" s="16"/>
      <c r="JKT81" s="16"/>
      <c r="JKU81" s="16"/>
      <c r="JKV81" s="16"/>
      <c r="JKW81" s="16"/>
      <c r="JKX81" s="16"/>
      <c r="JKY81" s="16"/>
      <c r="JKZ81" s="16"/>
      <c r="JLA81" s="16"/>
      <c r="JLB81" s="16"/>
      <c r="JLC81" s="16"/>
      <c r="JLD81" s="16"/>
      <c r="JLE81" s="16"/>
      <c r="JLF81" s="16"/>
      <c r="JLG81" s="16"/>
      <c r="JLH81" s="16"/>
      <c r="JLI81" s="16"/>
      <c r="JLJ81" s="16"/>
      <c r="JLK81" s="16"/>
      <c r="JLL81" s="16"/>
      <c r="JLM81" s="16"/>
      <c r="JLN81" s="16"/>
      <c r="JLO81" s="16"/>
      <c r="JLP81" s="16"/>
      <c r="JLQ81" s="16"/>
      <c r="JLR81" s="16"/>
      <c r="JLS81" s="16"/>
      <c r="JLT81" s="16"/>
      <c r="JLU81" s="16"/>
      <c r="JLV81" s="16"/>
      <c r="JLW81" s="16"/>
      <c r="JLX81" s="16"/>
      <c r="JLY81" s="16"/>
      <c r="JLZ81" s="16"/>
      <c r="JMA81" s="16"/>
      <c r="JMB81" s="16"/>
      <c r="JMC81" s="16"/>
      <c r="JMD81" s="16"/>
      <c r="JME81" s="16"/>
      <c r="JMF81" s="16"/>
      <c r="JMG81" s="16"/>
      <c r="JMH81" s="16"/>
      <c r="JMI81" s="16"/>
      <c r="JMJ81" s="16"/>
      <c r="JMK81" s="16"/>
      <c r="JML81" s="16"/>
      <c r="JMM81" s="16"/>
      <c r="JMN81" s="16"/>
      <c r="JMO81" s="16"/>
      <c r="JMP81" s="16"/>
      <c r="JMQ81" s="16"/>
      <c r="JMR81" s="16"/>
      <c r="JMS81" s="16"/>
      <c r="JMT81" s="16"/>
      <c r="JMU81" s="16"/>
      <c r="JMV81" s="16"/>
      <c r="JMW81" s="16"/>
      <c r="JMX81" s="16"/>
      <c r="JMY81" s="16"/>
      <c r="JMZ81" s="16"/>
      <c r="JNA81" s="16"/>
      <c r="JNB81" s="16"/>
      <c r="JNC81" s="16"/>
      <c r="JND81" s="16"/>
      <c r="JNE81" s="16"/>
      <c r="JNF81" s="16"/>
      <c r="JNG81" s="16"/>
      <c r="JNH81" s="16"/>
      <c r="JNI81" s="16"/>
      <c r="JNJ81" s="16"/>
      <c r="JNK81" s="16"/>
      <c r="JNL81" s="16"/>
      <c r="JNM81" s="16"/>
      <c r="JNN81" s="16"/>
      <c r="JNO81" s="16"/>
      <c r="JNP81" s="16"/>
      <c r="JNQ81" s="16"/>
      <c r="JNR81" s="16"/>
      <c r="JNS81" s="16"/>
      <c r="JNT81" s="16"/>
      <c r="JNU81" s="16"/>
      <c r="JNV81" s="16"/>
      <c r="JNW81" s="16"/>
      <c r="JNX81" s="16"/>
      <c r="JNY81" s="16"/>
      <c r="JNZ81" s="16"/>
      <c r="JOA81" s="16"/>
      <c r="JOB81" s="16"/>
      <c r="JOC81" s="16"/>
      <c r="JOD81" s="16"/>
      <c r="JOE81" s="16"/>
      <c r="JOF81" s="16"/>
      <c r="JOG81" s="16"/>
      <c r="JOH81" s="16"/>
      <c r="JOI81" s="16"/>
      <c r="JOJ81" s="16"/>
      <c r="JOK81" s="16"/>
      <c r="JOL81" s="16"/>
      <c r="JOM81" s="16"/>
      <c r="JON81" s="16"/>
      <c r="JOO81" s="16"/>
      <c r="JOP81" s="16"/>
      <c r="JOQ81" s="16"/>
      <c r="JOR81" s="16"/>
      <c r="JOS81" s="16"/>
      <c r="JOT81" s="16"/>
      <c r="JOU81" s="16"/>
      <c r="JOV81" s="16"/>
      <c r="JOW81" s="16"/>
      <c r="JOX81" s="16"/>
      <c r="JOY81" s="16"/>
      <c r="JOZ81" s="16"/>
      <c r="JPA81" s="16"/>
      <c r="JPB81" s="16"/>
      <c r="JPC81" s="16"/>
      <c r="JPD81" s="16"/>
      <c r="JPE81" s="16"/>
      <c r="JPF81" s="16"/>
      <c r="JPG81" s="16"/>
      <c r="JPH81" s="16"/>
      <c r="JPI81" s="16"/>
      <c r="JPJ81" s="16"/>
      <c r="JPK81" s="16"/>
      <c r="JPL81" s="16"/>
      <c r="JPM81" s="16"/>
      <c r="JPN81" s="16"/>
      <c r="JPO81" s="16"/>
      <c r="JPP81" s="16"/>
      <c r="JPQ81" s="16"/>
      <c r="JPR81" s="16"/>
      <c r="JPS81" s="16"/>
      <c r="JPT81" s="16"/>
      <c r="JPU81" s="16"/>
      <c r="JPV81" s="16"/>
      <c r="JPW81" s="16"/>
      <c r="JPX81" s="16"/>
      <c r="JPY81" s="16"/>
      <c r="JPZ81" s="16"/>
      <c r="JQA81" s="16"/>
      <c r="JQB81" s="16"/>
      <c r="JQC81" s="16"/>
      <c r="JQD81" s="16"/>
      <c r="JQE81" s="16"/>
      <c r="JQF81" s="16"/>
      <c r="JQG81" s="16"/>
      <c r="JQH81" s="16"/>
      <c r="JQI81" s="16"/>
      <c r="JQJ81" s="16"/>
      <c r="JQK81" s="16"/>
      <c r="JQL81" s="16"/>
      <c r="JQM81" s="16"/>
      <c r="JQN81" s="16"/>
      <c r="JQO81" s="16"/>
      <c r="JQP81" s="16"/>
      <c r="JQQ81" s="16"/>
      <c r="JQR81" s="16"/>
      <c r="JQS81" s="16"/>
      <c r="JQT81" s="16"/>
      <c r="JQU81" s="16"/>
      <c r="JQV81" s="16"/>
      <c r="JQW81" s="16"/>
      <c r="JQX81" s="16"/>
      <c r="JQY81" s="16"/>
      <c r="JQZ81" s="16"/>
      <c r="JRA81" s="16"/>
      <c r="JRB81" s="16"/>
      <c r="JRC81" s="16"/>
      <c r="JRD81" s="16"/>
      <c r="JRE81" s="16"/>
      <c r="JRF81" s="16"/>
      <c r="JRG81" s="16"/>
      <c r="JRH81" s="16"/>
      <c r="JRI81" s="16"/>
      <c r="JRJ81" s="16"/>
      <c r="JRK81" s="16"/>
      <c r="JRL81" s="16"/>
      <c r="JRM81" s="16"/>
      <c r="JRN81" s="16"/>
      <c r="JRO81" s="16"/>
      <c r="JRP81" s="16"/>
      <c r="JRQ81" s="16"/>
      <c r="JRR81" s="16"/>
      <c r="JRS81" s="16"/>
      <c r="JRT81" s="16"/>
      <c r="JRU81" s="16"/>
      <c r="JRV81" s="16"/>
      <c r="JRW81" s="16"/>
      <c r="JRX81" s="16"/>
      <c r="JRY81" s="16"/>
      <c r="JRZ81" s="16"/>
      <c r="JSA81" s="16"/>
      <c r="JSB81" s="16"/>
      <c r="JSC81" s="16"/>
      <c r="JSD81" s="16"/>
      <c r="JSE81" s="16"/>
      <c r="JSF81" s="16"/>
      <c r="JSG81" s="16"/>
      <c r="JSH81" s="16"/>
      <c r="JSI81" s="16"/>
      <c r="JSJ81" s="16"/>
      <c r="JSK81" s="16"/>
      <c r="JSL81" s="16"/>
      <c r="JSM81" s="16"/>
      <c r="JSN81" s="16"/>
      <c r="JSO81" s="16"/>
      <c r="JSP81" s="16"/>
      <c r="JSQ81" s="16"/>
      <c r="JSR81" s="16"/>
      <c r="JSS81" s="16"/>
      <c r="JST81" s="16"/>
      <c r="JSU81" s="16"/>
      <c r="JSV81" s="16"/>
      <c r="JSW81" s="16"/>
      <c r="JSX81" s="16"/>
      <c r="JSY81" s="16"/>
      <c r="JSZ81" s="16"/>
      <c r="JTA81" s="16"/>
      <c r="JTB81" s="16"/>
      <c r="JTC81" s="16"/>
      <c r="JTD81" s="16"/>
      <c r="JTE81" s="16"/>
      <c r="JTF81" s="16"/>
      <c r="JTG81" s="16"/>
      <c r="JTH81" s="16"/>
      <c r="JTI81" s="16"/>
      <c r="JTJ81" s="16"/>
      <c r="JTK81" s="16"/>
      <c r="JTL81" s="16"/>
      <c r="JTM81" s="16"/>
      <c r="JTN81" s="16"/>
      <c r="JTO81" s="16"/>
      <c r="JTP81" s="16"/>
      <c r="JTQ81" s="16"/>
      <c r="JTR81" s="16"/>
      <c r="JTS81" s="16"/>
      <c r="JTT81" s="16"/>
      <c r="JTU81" s="16"/>
      <c r="JTV81" s="16"/>
      <c r="JTW81" s="16"/>
      <c r="JTX81" s="16"/>
      <c r="JTY81" s="16"/>
      <c r="JTZ81" s="16"/>
      <c r="JUA81" s="16"/>
      <c r="JUB81" s="16"/>
      <c r="JUC81" s="16"/>
      <c r="JUD81" s="16"/>
      <c r="JUE81" s="16"/>
      <c r="JUF81" s="16"/>
      <c r="JUG81" s="16"/>
      <c r="JUH81" s="16"/>
      <c r="JUI81" s="16"/>
      <c r="JUJ81" s="16"/>
      <c r="JUK81" s="16"/>
      <c r="JUL81" s="16"/>
      <c r="JUM81" s="16"/>
      <c r="JUN81" s="16"/>
      <c r="JUO81" s="16"/>
      <c r="JUP81" s="16"/>
      <c r="JUQ81" s="16"/>
      <c r="JUR81" s="16"/>
      <c r="JUS81" s="16"/>
      <c r="JUT81" s="16"/>
      <c r="JUU81" s="16"/>
      <c r="JUV81" s="16"/>
      <c r="JUW81" s="16"/>
      <c r="JUX81" s="16"/>
      <c r="JUY81" s="16"/>
      <c r="JUZ81" s="16"/>
      <c r="JVA81" s="16"/>
      <c r="JVB81" s="16"/>
      <c r="JVC81" s="16"/>
      <c r="JVD81" s="16"/>
      <c r="JVE81" s="16"/>
      <c r="JVF81" s="16"/>
      <c r="JVG81" s="16"/>
      <c r="JVH81" s="16"/>
      <c r="JVI81" s="16"/>
      <c r="JVJ81" s="16"/>
      <c r="JVK81" s="16"/>
      <c r="JVL81" s="16"/>
      <c r="JVM81" s="16"/>
      <c r="JVN81" s="16"/>
      <c r="JVO81" s="16"/>
      <c r="JVP81" s="16"/>
      <c r="JVQ81" s="16"/>
      <c r="JVR81" s="16"/>
      <c r="JVS81" s="16"/>
      <c r="JVT81" s="16"/>
      <c r="JVU81" s="16"/>
      <c r="JVV81" s="16"/>
      <c r="JVW81" s="16"/>
      <c r="JVX81" s="16"/>
      <c r="JVY81" s="16"/>
      <c r="JVZ81" s="16"/>
      <c r="JWA81" s="16"/>
      <c r="JWB81" s="16"/>
      <c r="JWC81" s="16"/>
      <c r="JWD81" s="16"/>
      <c r="JWE81" s="16"/>
      <c r="JWF81" s="16"/>
      <c r="JWG81" s="16"/>
      <c r="JWH81" s="16"/>
      <c r="JWI81" s="16"/>
      <c r="JWJ81" s="16"/>
      <c r="JWK81" s="16"/>
      <c r="JWL81" s="16"/>
      <c r="JWM81" s="16"/>
      <c r="JWN81" s="16"/>
      <c r="JWO81" s="16"/>
      <c r="JWP81" s="16"/>
      <c r="JWQ81" s="16"/>
      <c r="JWR81" s="16"/>
      <c r="JWS81" s="16"/>
      <c r="JWT81" s="16"/>
      <c r="JWU81" s="16"/>
      <c r="JWV81" s="16"/>
      <c r="JWW81" s="16"/>
      <c r="JWX81" s="16"/>
      <c r="JWY81" s="16"/>
      <c r="JWZ81" s="16"/>
      <c r="JXA81" s="16"/>
      <c r="JXB81" s="16"/>
      <c r="JXC81" s="16"/>
      <c r="JXD81" s="16"/>
      <c r="JXE81" s="16"/>
      <c r="JXF81" s="16"/>
      <c r="JXG81" s="16"/>
      <c r="JXH81" s="16"/>
      <c r="JXI81" s="16"/>
      <c r="JXJ81" s="16"/>
      <c r="JXK81" s="16"/>
      <c r="JXL81" s="16"/>
      <c r="JXM81" s="16"/>
      <c r="JXN81" s="16"/>
      <c r="JXO81" s="16"/>
      <c r="JXP81" s="16"/>
      <c r="JXQ81" s="16"/>
      <c r="JXR81" s="16"/>
      <c r="JXS81" s="16"/>
      <c r="JXT81" s="16"/>
      <c r="JXU81" s="16"/>
      <c r="JXV81" s="16"/>
      <c r="JXW81" s="16"/>
      <c r="JXX81" s="16"/>
      <c r="JXY81" s="16"/>
      <c r="JXZ81" s="16"/>
      <c r="JYA81" s="16"/>
      <c r="JYB81" s="16"/>
      <c r="JYC81" s="16"/>
      <c r="JYD81" s="16"/>
      <c r="JYE81" s="16"/>
      <c r="JYF81" s="16"/>
      <c r="JYG81" s="16"/>
      <c r="JYH81" s="16"/>
      <c r="JYI81" s="16"/>
      <c r="JYJ81" s="16"/>
      <c r="JYK81" s="16"/>
      <c r="JYL81" s="16"/>
      <c r="JYM81" s="16"/>
      <c r="JYN81" s="16"/>
      <c r="JYO81" s="16"/>
      <c r="JYP81" s="16"/>
      <c r="JYQ81" s="16"/>
      <c r="JYR81" s="16"/>
      <c r="JYS81" s="16"/>
      <c r="JYT81" s="16"/>
      <c r="JYU81" s="16"/>
      <c r="JYV81" s="16"/>
      <c r="JYW81" s="16"/>
      <c r="JYX81" s="16"/>
      <c r="JYY81" s="16"/>
      <c r="JYZ81" s="16"/>
      <c r="JZA81" s="16"/>
      <c r="JZB81" s="16"/>
      <c r="JZC81" s="16"/>
      <c r="JZD81" s="16"/>
      <c r="JZE81" s="16"/>
      <c r="JZF81" s="16"/>
      <c r="JZG81" s="16"/>
      <c r="JZH81" s="16"/>
      <c r="JZI81" s="16"/>
      <c r="JZJ81" s="16"/>
      <c r="JZK81" s="16"/>
      <c r="JZL81" s="16"/>
      <c r="JZM81" s="16"/>
      <c r="JZN81" s="16"/>
      <c r="JZO81" s="16"/>
      <c r="JZP81" s="16"/>
      <c r="JZQ81" s="16"/>
      <c r="JZR81" s="16"/>
      <c r="JZS81" s="16"/>
      <c r="JZT81" s="16"/>
      <c r="JZU81" s="16"/>
      <c r="JZV81" s="16"/>
      <c r="JZW81" s="16"/>
      <c r="JZX81" s="16"/>
      <c r="JZY81" s="16"/>
      <c r="JZZ81" s="16"/>
      <c r="KAA81" s="16"/>
      <c r="KAB81" s="16"/>
      <c r="KAC81" s="16"/>
      <c r="KAD81" s="16"/>
      <c r="KAE81" s="16"/>
      <c r="KAF81" s="16"/>
      <c r="KAG81" s="16"/>
      <c r="KAH81" s="16"/>
      <c r="KAI81" s="16"/>
      <c r="KAJ81" s="16"/>
      <c r="KAK81" s="16"/>
      <c r="KAL81" s="16"/>
      <c r="KAM81" s="16"/>
      <c r="KAN81" s="16"/>
      <c r="KAO81" s="16"/>
      <c r="KAP81" s="16"/>
      <c r="KAQ81" s="16"/>
      <c r="KAR81" s="16"/>
      <c r="KAS81" s="16"/>
      <c r="KAT81" s="16"/>
      <c r="KAU81" s="16"/>
      <c r="KAV81" s="16"/>
      <c r="KAW81" s="16"/>
      <c r="KAX81" s="16"/>
      <c r="KAY81" s="16"/>
      <c r="KAZ81" s="16"/>
      <c r="KBA81" s="16"/>
      <c r="KBB81" s="16"/>
      <c r="KBC81" s="16"/>
      <c r="KBD81" s="16"/>
      <c r="KBE81" s="16"/>
      <c r="KBF81" s="16"/>
      <c r="KBG81" s="16"/>
      <c r="KBH81" s="16"/>
      <c r="KBI81" s="16"/>
      <c r="KBJ81" s="16"/>
      <c r="KBK81" s="16"/>
      <c r="KBL81" s="16"/>
      <c r="KBM81" s="16"/>
      <c r="KBN81" s="16"/>
      <c r="KBO81" s="16"/>
      <c r="KBP81" s="16"/>
      <c r="KBQ81" s="16"/>
      <c r="KBR81" s="16"/>
      <c r="KBS81" s="16"/>
      <c r="KBT81" s="16"/>
      <c r="KBU81" s="16"/>
      <c r="KBV81" s="16"/>
      <c r="KBW81" s="16"/>
      <c r="KBX81" s="16"/>
      <c r="KBY81" s="16"/>
      <c r="KBZ81" s="16"/>
      <c r="KCA81" s="16"/>
      <c r="KCB81" s="16"/>
      <c r="KCC81" s="16"/>
      <c r="KCD81" s="16"/>
      <c r="KCE81" s="16"/>
      <c r="KCF81" s="16"/>
      <c r="KCG81" s="16"/>
      <c r="KCH81" s="16"/>
      <c r="KCI81" s="16"/>
      <c r="KCJ81" s="16"/>
      <c r="KCK81" s="16"/>
      <c r="KCL81" s="16"/>
      <c r="KCM81" s="16"/>
      <c r="KCN81" s="16"/>
      <c r="KCO81" s="16"/>
      <c r="KCP81" s="16"/>
      <c r="KCQ81" s="16"/>
      <c r="KCR81" s="16"/>
      <c r="KCS81" s="16"/>
      <c r="KCT81" s="16"/>
      <c r="KCU81" s="16"/>
      <c r="KCV81" s="16"/>
      <c r="KCW81" s="16"/>
      <c r="KCX81" s="16"/>
      <c r="KCY81" s="16"/>
      <c r="KCZ81" s="16"/>
      <c r="KDA81" s="16"/>
      <c r="KDB81" s="16"/>
      <c r="KDC81" s="16"/>
      <c r="KDD81" s="16"/>
      <c r="KDE81" s="16"/>
      <c r="KDF81" s="16"/>
      <c r="KDG81" s="16"/>
      <c r="KDH81" s="16"/>
      <c r="KDI81" s="16"/>
      <c r="KDJ81" s="16"/>
      <c r="KDK81" s="16"/>
      <c r="KDL81" s="16"/>
      <c r="KDM81" s="16"/>
      <c r="KDN81" s="16"/>
      <c r="KDO81" s="16"/>
      <c r="KDP81" s="16"/>
      <c r="KDQ81" s="16"/>
      <c r="KDR81" s="16"/>
      <c r="KDS81" s="16"/>
      <c r="KDT81" s="16"/>
      <c r="KDU81" s="16"/>
      <c r="KDV81" s="16"/>
      <c r="KDW81" s="16"/>
      <c r="KDX81" s="16"/>
      <c r="KDY81" s="16"/>
      <c r="KDZ81" s="16"/>
      <c r="KEA81" s="16"/>
      <c r="KEB81" s="16"/>
      <c r="KEC81" s="16"/>
      <c r="KED81" s="16"/>
      <c r="KEE81" s="16"/>
      <c r="KEF81" s="16"/>
      <c r="KEG81" s="16"/>
      <c r="KEH81" s="16"/>
      <c r="KEI81" s="16"/>
      <c r="KEJ81" s="16"/>
      <c r="KEK81" s="16"/>
      <c r="KEL81" s="16"/>
      <c r="KEM81" s="16"/>
      <c r="KEN81" s="16"/>
      <c r="KEO81" s="16"/>
      <c r="KEP81" s="16"/>
      <c r="KEQ81" s="16"/>
      <c r="KER81" s="16"/>
      <c r="KES81" s="16"/>
      <c r="KET81" s="16"/>
      <c r="KEU81" s="16"/>
      <c r="KEV81" s="16"/>
      <c r="KEW81" s="16"/>
      <c r="KEX81" s="16"/>
      <c r="KEY81" s="16"/>
      <c r="KEZ81" s="16"/>
      <c r="KFA81" s="16"/>
      <c r="KFB81" s="16"/>
      <c r="KFC81" s="16"/>
      <c r="KFD81" s="16"/>
      <c r="KFE81" s="16"/>
      <c r="KFF81" s="16"/>
      <c r="KFG81" s="16"/>
      <c r="KFH81" s="16"/>
      <c r="KFI81" s="16"/>
      <c r="KFJ81" s="16"/>
      <c r="KFK81" s="16"/>
      <c r="KFL81" s="16"/>
      <c r="KFM81" s="16"/>
      <c r="KFN81" s="16"/>
      <c r="KFO81" s="16"/>
      <c r="KFP81" s="16"/>
      <c r="KFQ81" s="16"/>
      <c r="KFR81" s="16"/>
      <c r="KFS81" s="16"/>
      <c r="KFT81" s="16"/>
      <c r="KFU81" s="16"/>
      <c r="KFV81" s="16"/>
      <c r="KFW81" s="16"/>
      <c r="KFX81" s="16"/>
      <c r="KFY81" s="16"/>
      <c r="KFZ81" s="16"/>
      <c r="KGA81" s="16"/>
      <c r="KGB81" s="16"/>
      <c r="KGC81" s="16"/>
      <c r="KGD81" s="16"/>
      <c r="KGE81" s="16"/>
      <c r="KGF81" s="16"/>
      <c r="KGG81" s="16"/>
      <c r="KGH81" s="16"/>
      <c r="KGI81" s="16"/>
      <c r="KGJ81" s="16"/>
      <c r="KGK81" s="16"/>
      <c r="KGL81" s="16"/>
      <c r="KGM81" s="16"/>
      <c r="KGN81" s="16"/>
      <c r="KGO81" s="16"/>
      <c r="KGP81" s="16"/>
      <c r="KGQ81" s="16"/>
      <c r="KGR81" s="16"/>
      <c r="KGS81" s="16"/>
      <c r="KGT81" s="16"/>
      <c r="KGU81" s="16"/>
      <c r="KGV81" s="16"/>
      <c r="KGW81" s="16"/>
      <c r="KGX81" s="16"/>
      <c r="KGY81" s="16"/>
      <c r="KGZ81" s="16"/>
      <c r="KHA81" s="16"/>
      <c r="KHB81" s="16"/>
      <c r="KHC81" s="16"/>
      <c r="KHD81" s="16"/>
      <c r="KHE81" s="16"/>
      <c r="KHF81" s="16"/>
      <c r="KHG81" s="16"/>
      <c r="KHH81" s="16"/>
      <c r="KHI81" s="16"/>
      <c r="KHJ81" s="16"/>
      <c r="KHK81" s="16"/>
      <c r="KHL81" s="16"/>
      <c r="KHM81" s="16"/>
      <c r="KHN81" s="16"/>
      <c r="KHO81" s="16"/>
      <c r="KHP81" s="16"/>
      <c r="KHQ81" s="16"/>
      <c r="KHR81" s="16"/>
      <c r="KHS81" s="16"/>
      <c r="KHT81" s="16"/>
      <c r="KHU81" s="16"/>
      <c r="KHV81" s="16"/>
      <c r="KHW81" s="16"/>
      <c r="KHX81" s="16"/>
      <c r="KHY81" s="16"/>
      <c r="KHZ81" s="16"/>
      <c r="KIA81" s="16"/>
      <c r="KIB81" s="16"/>
      <c r="KIC81" s="16"/>
      <c r="KID81" s="16"/>
      <c r="KIE81" s="16"/>
      <c r="KIF81" s="16"/>
      <c r="KIG81" s="16"/>
      <c r="KIH81" s="16"/>
      <c r="KII81" s="16"/>
      <c r="KIJ81" s="16"/>
      <c r="KIK81" s="16"/>
      <c r="KIL81" s="16"/>
      <c r="KIM81" s="16"/>
      <c r="KIN81" s="16"/>
      <c r="KIO81" s="16"/>
      <c r="KIP81" s="16"/>
      <c r="KIQ81" s="16"/>
      <c r="KIR81" s="16"/>
      <c r="KIS81" s="16"/>
      <c r="KIT81" s="16"/>
      <c r="KIU81" s="16"/>
      <c r="KIV81" s="16"/>
      <c r="KIW81" s="16"/>
      <c r="KIX81" s="16"/>
      <c r="KIY81" s="16"/>
      <c r="KIZ81" s="16"/>
      <c r="KJA81" s="16"/>
      <c r="KJB81" s="16"/>
      <c r="KJC81" s="16"/>
      <c r="KJD81" s="16"/>
      <c r="KJE81" s="16"/>
      <c r="KJF81" s="16"/>
      <c r="KJG81" s="16"/>
      <c r="KJH81" s="16"/>
      <c r="KJI81" s="16"/>
      <c r="KJJ81" s="16"/>
      <c r="KJK81" s="16"/>
      <c r="KJL81" s="16"/>
      <c r="KJM81" s="16"/>
      <c r="KJN81" s="16"/>
      <c r="KJO81" s="16"/>
      <c r="KJP81" s="16"/>
      <c r="KJQ81" s="16"/>
      <c r="KJR81" s="16"/>
      <c r="KJS81" s="16"/>
      <c r="KJT81" s="16"/>
      <c r="KJU81" s="16"/>
      <c r="KJV81" s="16"/>
      <c r="KJW81" s="16"/>
      <c r="KJX81" s="16"/>
      <c r="KJY81" s="16"/>
      <c r="KJZ81" s="16"/>
      <c r="KKA81" s="16"/>
      <c r="KKB81" s="16"/>
      <c r="KKC81" s="16"/>
      <c r="KKD81" s="16"/>
      <c r="KKE81" s="16"/>
      <c r="KKF81" s="16"/>
      <c r="KKG81" s="16"/>
      <c r="KKH81" s="16"/>
      <c r="KKI81" s="16"/>
      <c r="KKJ81" s="16"/>
      <c r="KKK81" s="16"/>
      <c r="KKL81" s="16"/>
      <c r="KKM81" s="16"/>
      <c r="KKN81" s="16"/>
      <c r="KKO81" s="16"/>
      <c r="KKP81" s="16"/>
      <c r="KKQ81" s="16"/>
      <c r="KKR81" s="16"/>
      <c r="KKS81" s="16"/>
      <c r="KKT81" s="16"/>
      <c r="KKU81" s="16"/>
      <c r="KKV81" s="16"/>
      <c r="KKW81" s="16"/>
      <c r="KKX81" s="16"/>
      <c r="KKY81" s="16"/>
      <c r="KKZ81" s="16"/>
      <c r="KLA81" s="16"/>
      <c r="KLB81" s="16"/>
      <c r="KLC81" s="16"/>
      <c r="KLD81" s="16"/>
      <c r="KLE81" s="16"/>
      <c r="KLF81" s="16"/>
      <c r="KLG81" s="16"/>
      <c r="KLH81" s="16"/>
      <c r="KLI81" s="16"/>
      <c r="KLJ81" s="16"/>
      <c r="KLK81" s="16"/>
      <c r="KLL81" s="16"/>
      <c r="KLM81" s="16"/>
      <c r="KLN81" s="16"/>
      <c r="KLO81" s="16"/>
      <c r="KLP81" s="16"/>
      <c r="KLQ81" s="16"/>
      <c r="KLR81" s="16"/>
      <c r="KLS81" s="16"/>
      <c r="KLT81" s="16"/>
      <c r="KLU81" s="16"/>
      <c r="KLV81" s="16"/>
      <c r="KLW81" s="16"/>
      <c r="KLX81" s="16"/>
      <c r="KLY81" s="16"/>
      <c r="KLZ81" s="16"/>
      <c r="KMA81" s="16"/>
      <c r="KMB81" s="16"/>
      <c r="KMC81" s="16"/>
      <c r="KMD81" s="16"/>
      <c r="KME81" s="16"/>
      <c r="KMF81" s="16"/>
      <c r="KMG81" s="16"/>
      <c r="KMH81" s="16"/>
      <c r="KMI81" s="16"/>
      <c r="KMJ81" s="16"/>
      <c r="KMK81" s="16"/>
      <c r="KML81" s="16"/>
      <c r="KMM81" s="16"/>
      <c r="KMN81" s="16"/>
      <c r="KMO81" s="16"/>
      <c r="KMP81" s="16"/>
      <c r="KMQ81" s="16"/>
      <c r="KMR81" s="16"/>
      <c r="KMS81" s="16"/>
      <c r="KMT81" s="16"/>
      <c r="KMU81" s="16"/>
      <c r="KMV81" s="16"/>
      <c r="KMW81" s="16"/>
      <c r="KMX81" s="16"/>
      <c r="KMY81" s="16"/>
      <c r="KMZ81" s="16"/>
      <c r="KNA81" s="16"/>
      <c r="KNB81" s="16"/>
      <c r="KNC81" s="16"/>
      <c r="KND81" s="16"/>
      <c r="KNE81" s="16"/>
      <c r="KNF81" s="16"/>
      <c r="KNG81" s="16"/>
      <c r="KNH81" s="16"/>
      <c r="KNI81" s="16"/>
      <c r="KNJ81" s="16"/>
      <c r="KNK81" s="16"/>
      <c r="KNL81" s="16"/>
      <c r="KNM81" s="16"/>
      <c r="KNN81" s="16"/>
      <c r="KNO81" s="16"/>
      <c r="KNP81" s="16"/>
      <c r="KNQ81" s="16"/>
      <c r="KNR81" s="16"/>
      <c r="KNS81" s="16"/>
      <c r="KNT81" s="16"/>
      <c r="KNU81" s="16"/>
      <c r="KNV81" s="16"/>
      <c r="KNW81" s="16"/>
      <c r="KNX81" s="16"/>
      <c r="KNY81" s="16"/>
      <c r="KNZ81" s="16"/>
      <c r="KOA81" s="16"/>
      <c r="KOB81" s="16"/>
      <c r="KOC81" s="16"/>
      <c r="KOD81" s="16"/>
      <c r="KOE81" s="16"/>
      <c r="KOF81" s="16"/>
      <c r="KOG81" s="16"/>
      <c r="KOH81" s="16"/>
      <c r="KOI81" s="16"/>
      <c r="KOJ81" s="16"/>
      <c r="KOK81" s="16"/>
      <c r="KOL81" s="16"/>
      <c r="KOM81" s="16"/>
      <c r="KON81" s="16"/>
      <c r="KOO81" s="16"/>
      <c r="KOP81" s="16"/>
      <c r="KOQ81" s="16"/>
      <c r="KOR81" s="16"/>
      <c r="KOS81" s="16"/>
      <c r="KOT81" s="16"/>
      <c r="KOU81" s="16"/>
      <c r="KOV81" s="16"/>
      <c r="KOW81" s="16"/>
      <c r="KOX81" s="16"/>
      <c r="KOY81" s="16"/>
      <c r="KOZ81" s="16"/>
      <c r="KPA81" s="16"/>
      <c r="KPB81" s="16"/>
      <c r="KPC81" s="16"/>
      <c r="KPD81" s="16"/>
      <c r="KPE81" s="16"/>
      <c r="KPF81" s="16"/>
      <c r="KPG81" s="16"/>
      <c r="KPH81" s="16"/>
      <c r="KPI81" s="16"/>
      <c r="KPJ81" s="16"/>
      <c r="KPK81" s="16"/>
      <c r="KPL81" s="16"/>
      <c r="KPM81" s="16"/>
      <c r="KPN81" s="16"/>
      <c r="KPO81" s="16"/>
      <c r="KPP81" s="16"/>
      <c r="KPQ81" s="16"/>
      <c r="KPR81" s="16"/>
      <c r="KPS81" s="16"/>
      <c r="KPT81" s="16"/>
      <c r="KPU81" s="16"/>
      <c r="KPV81" s="16"/>
      <c r="KPW81" s="16"/>
      <c r="KPX81" s="16"/>
      <c r="KPY81" s="16"/>
      <c r="KPZ81" s="16"/>
      <c r="KQA81" s="16"/>
      <c r="KQB81" s="16"/>
      <c r="KQC81" s="16"/>
      <c r="KQD81" s="16"/>
      <c r="KQE81" s="16"/>
      <c r="KQF81" s="16"/>
      <c r="KQG81" s="16"/>
      <c r="KQH81" s="16"/>
      <c r="KQI81" s="16"/>
      <c r="KQJ81" s="16"/>
      <c r="KQK81" s="16"/>
      <c r="KQL81" s="16"/>
      <c r="KQM81" s="16"/>
      <c r="KQN81" s="16"/>
      <c r="KQO81" s="16"/>
      <c r="KQP81" s="16"/>
      <c r="KQQ81" s="16"/>
      <c r="KQR81" s="16"/>
      <c r="KQS81" s="16"/>
      <c r="KQT81" s="16"/>
      <c r="KQU81" s="16"/>
      <c r="KQV81" s="16"/>
      <c r="KQW81" s="16"/>
      <c r="KQX81" s="16"/>
      <c r="KQY81" s="16"/>
      <c r="KQZ81" s="16"/>
      <c r="KRA81" s="16"/>
      <c r="KRB81" s="16"/>
      <c r="KRC81" s="16"/>
      <c r="KRD81" s="16"/>
      <c r="KRE81" s="16"/>
      <c r="KRF81" s="16"/>
      <c r="KRG81" s="16"/>
      <c r="KRH81" s="16"/>
      <c r="KRI81" s="16"/>
      <c r="KRJ81" s="16"/>
      <c r="KRK81" s="16"/>
      <c r="KRL81" s="16"/>
      <c r="KRM81" s="16"/>
      <c r="KRN81" s="16"/>
      <c r="KRO81" s="16"/>
      <c r="KRP81" s="16"/>
      <c r="KRQ81" s="16"/>
      <c r="KRR81" s="16"/>
      <c r="KRS81" s="16"/>
      <c r="KRT81" s="16"/>
      <c r="KRU81" s="16"/>
      <c r="KRV81" s="16"/>
      <c r="KRW81" s="16"/>
      <c r="KRX81" s="16"/>
      <c r="KRY81" s="16"/>
      <c r="KRZ81" s="16"/>
      <c r="KSA81" s="16"/>
      <c r="KSB81" s="16"/>
      <c r="KSC81" s="16"/>
      <c r="KSD81" s="16"/>
      <c r="KSE81" s="16"/>
      <c r="KSF81" s="16"/>
      <c r="KSG81" s="16"/>
      <c r="KSH81" s="16"/>
      <c r="KSI81" s="16"/>
      <c r="KSJ81" s="16"/>
      <c r="KSK81" s="16"/>
      <c r="KSL81" s="16"/>
      <c r="KSM81" s="16"/>
      <c r="KSN81" s="16"/>
      <c r="KSO81" s="16"/>
      <c r="KSP81" s="16"/>
      <c r="KSQ81" s="16"/>
      <c r="KSR81" s="16"/>
      <c r="KSS81" s="16"/>
      <c r="KST81" s="16"/>
      <c r="KSU81" s="16"/>
      <c r="KSV81" s="16"/>
      <c r="KSW81" s="16"/>
      <c r="KSX81" s="16"/>
      <c r="KSY81" s="16"/>
      <c r="KSZ81" s="16"/>
      <c r="KTA81" s="16"/>
      <c r="KTB81" s="16"/>
      <c r="KTC81" s="16"/>
      <c r="KTD81" s="16"/>
      <c r="KTE81" s="16"/>
      <c r="KTF81" s="16"/>
      <c r="KTG81" s="16"/>
      <c r="KTH81" s="16"/>
      <c r="KTI81" s="16"/>
      <c r="KTJ81" s="16"/>
      <c r="KTK81" s="16"/>
      <c r="KTL81" s="16"/>
      <c r="KTM81" s="16"/>
      <c r="KTN81" s="16"/>
      <c r="KTO81" s="16"/>
      <c r="KTP81" s="16"/>
      <c r="KTQ81" s="16"/>
      <c r="KTR81" s="16"/>
      <c r="KTS81" s="16"/>
      <c r="KTT81" s="16"/>
      <c r="KTU81" s="16"/>
      <c r="KTV81" s="16"/>
      <c r="KTW81" s="16"/>
      <c r="KTX81" s="16"/>
      <c r="KTY81" s="16"/>
      <c r="KTZ81" s="16"/>
      <c r="KUA81" s="16"/>
      <c r="KUB81" s="16"/>
      <c r="KUC81" s="16"/>
      <c r="KUD81" s="16"/>
      <c r="KUE81" s="16"/>
      <c r="KUF81" s="16"/>
      <c r="KUG81" s="16"/>
      <c r="KUH81" s="16"/>
      <c r="KUI81" s="16"/>
      <c r="KUJ81" s="16"/>
      <c r="KUK81" s="16"/>
      <c r="KUL81" s="16"/>
      <c r="KUM81" s="16"/>
      <c r="KUN81" s="16"/>
      <c r="KUO81" s="16"/>
      <c r="KUP81" s="16"/>
      <c r="KUQ81" s="16"/>
      <c r="KUR81" s="16"/>
      <c r="KUS81" s="16"/>
      <c r="KUT81" s="16"/>
      <c r="KUU81" s="16"/>
      <c r="KUV81" s="16"/>
      <c r="KUW81" s="16"/>
      <c r="KUX81" s="16"/>
      <c r="KUY81" s="16"/>
      <c r="KUZ81" s="16"/>
      <c r="KVA81" s="16"/>
      <c r="KVB81" s="16"/>
      <c r="KVC81" s="16"/>
      <c r="KVD81" s="16"/>
      <c r="KVE81" s="16"/>
      <c r="KVF81" s="16"/>
      <c r="KVG81" s="16"/>
      <c r="KVH81" s="16"/>
      <c r="KVI81" s="16"/>
      <c r="KVJ81" s="16"/>
      <c r="KVK81" s="16"/>
      <c r="KVL81" s="16"/>
      <c r="KVM81" s="16"/>
      <c r="KVN81" s="16"/>
      <c r="KVO81" s="16"/>
      <c r="KVP81" s="16"/>
      <c r="KVQ81" s="16"/>
      <c r="KVR81" s="16"/>
      <c r="KVS81" s="16"/>
      <c r="KVT81" s="16"/>
      <c r="KVU81" s="16"/>
      <c r="KVV81" s="16"/>
      <c r="KVW81" s="16"/>
      <c r="KVX81" s="16"/>
      <c r="KVY81" s="16"/>
      <c r="KVZ81" s="16"/>
      <c r="KWA81" s="16"/>
      <c r="KWB81" s="16"/>
      <c r="KWC81" s="16"/>
      <c r="KWD81" s="16"/>
      <c r="KWE81" s="16"/>
      <c r="KWF81" s="16"/>
      <c r="KWG81" s="16"/>
      <c r="KWH81" s="16"/>
      <c r="KWI81" s="16"/>
      <c r="KWJ81" s="16"/>
      <c r="KWK81" s="16"/>
      <c r="KWL81" s="16"/>
      <c r="KWM81" s="16"/>
      <c r="KWN81" s="16"/>
      <c r="KWO81" s="16"/>
      <c r="KWP81" s="16"/>
      <c r="KWQ81" s="16"/>
      <c r="KWR81" s="16"/>
      <c r="KWS81" s="16"/>
      <c r="KWT81" s="16"/>
      <c r="KWU81" s="16"/>
      <c r="KWV81" s="16"/>
      <c r="KWW81" s="16"/>
      <c r="KWX81" s="16"/>
      <c r="KWY81" s="16"/>
      <c r="KWZ81" s="16"/>
      <c r="KXA81" s="16"/>
      <c r="KXB81" s="16"/>
      <c r="KXC81" s="16"/>
      <c r="KXD81" s="16"/>
      <c r="KXE81" s="16"/>
      <c r="KXF81" s="16"/>
      <c r="KXG81" s="16"/>
      <c r="KXH81" s="16"/>
      <c r="KXI81" s="16"/>
      <c r="KXJ81" s="16"/>
      <c r="KXK81" s="16"/>
      <c r="KXL81" s="16"/>
      <c r="KXM81" s="16"/>
      <c r="KXN81" s="16"/>
      <c r="KXO81" s="16"/>
      <c r="KXP81" s="16"/>
      <c r="KXQ81" s="16"/>
      <c r="KXR81" s="16"/>
      <c r="KXS81" s="16"/>
      <c r="KXT81" s="16"/>
      <c r="KXU81" s="16"/>
      <c r="KXV81" s="16"/>
      <c r="KXW81" s="16"/>
      <c r="KXX81" s="16"/>
      <c r="KXY81" s="16"/>
      <c r="KXZ81" s="16"/>
      <c r="KYA81" s="16"/>
      <c r="KYB81" s="16"/>
      <c r="KYC81" s="16"/>
      <c r="KYD81" s="16"/>
      <c r="KYE81" s="16"/>
      <c r="KYF81" s="16"/>
      <c r="KYG81" s="16"/>
      <c r="KYH81" s="16"/>
      <c r="KYI81" s="16"/>
      <c r="KYJ81" s="16"/>
      <c r="KYK81" s="16"/>
      <c r="KYL81" s="16"/>
      <c r="KYM81" s="16"/>
      <c r="KYN81" s="16"/>
      <c r="KYO81" s="16"/>
      <c r="KYP81" s="16"/>
      <c r="KYQ81" s="16"/>
      <c r="KYR81" s="16"/>
      <c r="KYS81" s="16"/>
      <c r="KYT81" s="16"/>
      <c r="KYU81" s="16"/>
      <c r="KYV81" s="16"/>
      <c r="KYW81" s="16"/>
      <c r="KYX81" s="16"/>
      <c r="KYY81" s="16"/>
      <c r="KYZ81" s="16"/>
      <c r="KZA81" s="16"/>
      <c r="KZB81" s="16"/>
      <c r="KZC81" s="16"/>
      <c r="KZD81" s="16"/>
      <c r="KZE81" s="16"/>
      <c r="KZF81" s="16"/>
      <c r="KZG81" s="16"/>
      <c r="KZH81" s="16"/>
      <c r="KZI81" s="16"/>
      <c r="KZJ81" s="16"/>
      <c r="KZK81" s="16"/>
      <c r="KZL81" s="16"/>
      <c r="KZM81" s="16"/>
      <c r="KZN81" s="16"/>
      <c r="KZO81" s="16"/>
      <c r="KZP81" s="16"/>
      <c r="KZQ81" s="16"/>
      <c r="KZR81" s="16"/>
      <c r="KZS81" s="16"/>
      <c r="KZT81" s="16"/>
      <c r="KZU81" s="16"/>
      <c r="KZV81" s="16"/>
      <c r="KZW81" s="16"/>
      <c r="KZX81" s="16"/>
      <c r="KZY81" s="16"/>
      <c r="KZZ81" s="16"/>
      <c r="LAA81" s="16"/>
      <c r="LAB81" s="16"/>
      <c r="LAC81" s="16"/>
      <c r="LAD81" s="16"/>
      <c r="LAE81" s="16"/>
      <c r="LAF81" s="16"/>
      <c r="LAG81" s="16"/>
      <c r="LAH81" s="16"/>
      <c r="LAI81" s="16"/>
      <c r="LAJ81" s="16"/>
      <c r="LAK81" s="16"/>
      <c r="LAL81" s="16"/>
      <c r="LAM81" s="16"/>
      <c r="LAN81" s="16"/>
      <c r="LAO81" s="16"/>
      <c r="LAP81" s="16"/>
      <c r="LAQ81" s="16"/>
      <c r="LAR81" s="16"/>
      <c r="LAS81" s="16"/>
      <c r="LAT81" s="16"/>
      <c r="LAU81" s="16"/>
      <c r="LAV81" s="16"/>
      <c r="LAW81" s="16"/>
      <c r="LAX81" s="16"/>
      <c r="LAY81" s="16"/>
      <c r="LAZ81" s="16"/>
      <c r="LBA81" s="16"/>
      <c r="LBB81" s="16"/>
      <c r="LBC81" s="16"/>
      <c r="LBD81" s="16"/>
      <c r="LBE81" s="16"/>
      <c r="LBF81" s="16"/>
      <c r="LBG81" s="16"/>
      <c r="LBH81" s="16"/>
      <c r="LBI81" s="16"/>
      <c r="LBJ81" s="16"/>
      <c r="LBK81" s="16"/>
      <c r="LBL81" s="16"/>
      <c r="LBM81" s="16"/>
      <c r="LBN81" s="16"/>
      <c r="LBO81" s="16"/>
      <c r="LBP81" s="16"/>
      <c r="LBQ81" s="16"/>
      <c r="LBR81" s="16"/>
      <c r="LBS81" s="16"/>
      <c r="LBT81" s="16"/>
      <c r="LBU81" s="16"/>
      <c r="LBV81" s="16"/>
      <c r="LBW81" s="16"/>
      <c r="LBX81" s="16"/>
      <c r="LBY81" s="16"/>
      <c r="LBZ81" s="16"/>
      <c r="LCA81" s="16"/>
      <c r="LCB81" s="16"/>
      <c r="LCC81" s="16"/>
      <c r="LCD81" s="16"/>
      <c r="LCE81" s="16"/>
      <c r="LCF81" s="16"/>
      <c r="LCG81" s="16"/>
      <c r="LCH81" s="16"/>
      <c r="LCI81" s="16"/>
      <c r="LCJ81" s="16"/>
      <c r="LCK81" s="16"/>
      <c r="LCL81" s="16"/>
      <c r="LCM81" s="16"/>
      <c r="LCN81" s="16"/>
      <c r="LCO81" s="16"/>
      <c r="LCP81" s="16"/>
      <c r="LCQ81" s="16"/>
      <c r="LCR81" s="16"/>
      <c r="LCS81" s="16"/>
      <c r="LCT81" s="16"/>
      <c r="LCU81" s="16"/>
      <c r="LCV81" s="16"/>
      <c r="LCW81" s="16"/>
      <c r="LCX81" s="16"/>
      <c r="LCY81" s="16"/>
      <c r="LCZ81" s="16"/>
      <c r="LDA81" s="16"/>
      <c r="LDB81" s="16"/>
      <c r="LDC81" s="16"/>
      <c r="LDD81" s="16"/>
      <c r="LDE81" s="16"/>
      <c r="LDF81" s="16"/>
      <c r="LDG81" s="16"/>
      <c r="LDH81" s="16"/>
      <c r="LDI81" s="16"/>
      <c r="LDJ81" s="16"/>
      <c r="LDK81" s="16"/>
      <c r="LDL81" s="16"/>
      <c r="LDM81" s="16"/>
      <c r="LDN81" s="16"/>
      <c r="LDO81" s="16"/>
      <c r="LDP81" s="16"/>
      <c r="LDQ81" s="16"/>
      <c r="LDR81" s="16"/>
      <c r="LDS81" s="16"/>
      <c r="LDT81" s="16"/>
      <c r="LDU81" s="16"/>
      <c r="LDV81" s="16"/>
      <c r="LDW81" s="16"/>
      <c r="LDX81" s="16"/>
      <c r="LDY81" s="16"/>
      <c r="LDZ81" s="16"/>
      <c r="LEA81" s="16"/>
      <c r="LEB81" s="16"/>
      <c r="LEC81" s="16"/>
      <c r="LED81" s="16"/>
      <c r="LEE81" s="16"/>
      <c r="LEF81" s="16"/>
      <c r="LEG81" s="16"/>
      <c r="LEH81" s="16"/>
      <c r="LEI81" s="16"/>
      <c r="LEJ81" s="16"/>
      <c r="LEK81" s="16"/>
      <c r="LEL81" s="16"/>
      <c r="LEM81" s="16"/>
      <c r="LEN81" s="16"/>
      <c r="LEO81" s="16"/>
      <c r="LEP81" s="16"/>
      <c r="LEQ81" s="16"/>
      <c r="LER81" s="16"/>
      <c r="LES81" s="16"/>
      <c r="LET81" s="16"/>
      <c r="LEU81" s="16"/>
      <c r="LEV81" s="16"/>
      <c r="LEW81" s="16"/>
      <c r="LEX81" s="16"/>
      <c r="LEY81" s="16"/>
      <c r="LEZ81" s="16"/>
      <c r="LFA81" s="16"/>
      <c r="LFB81" s="16"/>
      <c r="LFC81" s="16"/>
      <c r="LFD81" s="16"/>
      <c r="LFE81" s="16"/>
      <c r="LFF81" s="16"/>
      <c r="LFG81" s="16"/>
      <c r="LFH81" s="16"/>
      <c r="LFI81" s="16"/>
      <c r="LFJ81" s="16"/>
      <c r="LFK81" s="16"/>
      <c r="LFL81" s="16"/>
      <c r="LFM81" s="16"/>
      <c r="LFN81" s="16"/>
      <c r="LFO81" s="16"/>
      <c r="LFP81" s="16"/>
      <c r="LFQ81" s="16"/>
      <c r="LFR81" s="16"/>
      <c r="LFS81" s="16"/>
      <c r="LFT81" s="16"/>
      <c r="LFU81" s="16"/>
      <c r="LFV81" s="16"/>
      <c r="LFW81" s="16"/>
      <c r="LFX81" s="16"/>
      <c r="LFY81" s="16"/>
      <c r="LFZ81" s="16"/>
      <c r="LGA81" s="16"/>
      <c r="LGB81" s="16"/>
      <c r="LGC81" s="16"/>
      <c r="LGD81" s="16"/>
      <c r="LGE81" s="16"/>
      <c r="LGF81" s="16"/>
      <c r="LGG81" s="16"/>
      <c r="LGH81" s="16"/>
      <c r="LGI81" s="16"/>
      <c r="LGJ81" s="16"/>
      <c r="LGK81" s="16"/>
      <c r="LGL81" s="16"/>
      <c r="LGM81" s="16"/>
      <c r="LGN81" s="16"/>
      <c r="LGO81" s="16"/>
      <c r="LGP81" s="16"/>
      <c r="LGQ81" s="16"/>
      <c r="LGR81" s="16"/>
      <c r="LGS81" s="16"/>
      <c r="LGT81" s="16"/>
      <c r="LGU81" s="16"/>
      <c r="LGV81" s="16"/>
      <c r="LGW81" s="16"/>
      <c r="LGX81" s="16"/>
      <c r="LGY81" s="16"/>
      <c r="LGZ81" s="16"/>
      <c r="LHA81" s="16"/>
      <c r="LHB81" s="16"/>
      <c r="LHC81" s="16"/>
      <c r="LHD81" s="16"/>
      <c r="LHE81" s="16"/>
      <c r="LHF81" s="16"/>
      <c r="LHG81" s="16"/>
      <c r="LHH81" s="16"/>
      <c r="LHI81" s="16"/>
      <c r="LHJ81" s="16"/>
      <c r="LHK81" s="16"/>
      <c r="LHL81" s="16"/>
      <c r="LHM81" s="16"/>
      <c r="LHN81" s="16"/>
      <c r="LHO81" s="16"/>
      <c r="LHP81" s="16"/>
      <c r="LHQ81" s="16"/>
      <c r="LHR81" s="16"/>
      <c r="LHS81" s="16"/>
      <c r="LHT81" s="16"/>
      <c r="LHU81" s="16"/>
      <c r="LHV81" s="16"/>
      <c r="LHW81" s="16"/>
      <c r="LHX81" s="16"/>
      <c r="LHY81" s="16"/>
      <c r="LHZ81" s="16"/>
      <c r="LIA81" s="16"/>
      <c r="LIB81" s="16"/>
      <c r="LIC81" s="16"/>
      <c r="LID81" s="16"/>
      <c r="LIE81" s="16"/>
      <c r="LIF81" s="16"/>
      <c r="LIG81" s="16"/>
      <c r="LIH81" s="16"/>
      <c r="LII81" s="16"/>
      <c r="LIJ81" s="16"/>
      <c r="LIK81" s="16"/>
      <c r="LIL81" s="16"/>
      <c r="LIM81" s="16"/>
      <c r="LIN81" s="16"/>
      <c r="LIO81" s="16"/>
      <c r="LIP81" s="16"/>
      <c r="LIQ81" s="16"/>
      <c r="LIR81" s="16"/>
      <c r="LIS81" s="16"/>
      <c r="LIT81" s="16"/>
      <c r="LIU81" s="16"/>
      <c r="LIV81" s="16"/>
      <c r="LIW81" s="16"/>
      <c r="LIX81" s="16"/>
      <c r="LIY81" s="16"/>
      <c r="LIZ81" s="16"/>
      <c r="LJA81" s="16"/>
      <c r="LJB81" s="16"/>
      <c r="LJC81" s="16"/>
      <c r="LJD81" s="16"/>
      <c r="LJE81" s="16"/>
      <c r="LJF81" s="16"/>
      <c r="LJG81" s="16"/>
      <c r="LJH81" s="16"/>
      <c r="LJI81" s="16"/>
      <c r="LJJ81" s="16"/>
      <c r="LJK81" s="16"/>
      <c r="LJL81" s="16"/>
      <c r="LJM81" s="16"/>
      <c r="LJN81" s="16"/>
      <c r="LJO81" s="16"/>
      <c r="LJP81" s="16"/>
      <c r="LJQ81" s="16"/>
      <c r="LJR81" s="16"/>
      <c r="LJS81" s="16"/>
      <c r="LJT81" s="16"/>
      <c r="LJU81" s="16"/>
      <c r="LJV81" s="16"/>
      <c r="LJW81" s="16"/>
      <c r="LJX81" s="16"/>
      <c r="LJY81" s="16"/>
      <c r="LJZ81" s="16"/>
      <c r="LKA81" s="16"/>
      <c r="LKB81" s="16"/>
      <c r="LKC81" s="16"/>
      <c r="LKD81" s="16"/>
      <c r="LKE81" s="16"/>
      <c r="LKF81" s="16"/>
      <c r="LKG81" s="16"/>
      <c r="LKH81" s="16"/>
      <c r="LKI81" s="16"/>
      <c r="LKJ81" s="16"/>
      <c r="LKK81" s="16"/>
      <c r="LKL81" s="16"/>
      <c r="LKM81" s="16"/>
      <c r="LKN81" s="16"/>
      <c r="LKO81" s="16"/>
      <c r="LKP81" s="16"/>
      <c r="LKQ81" s="16"/>
      <c r="LKR81" s="16"/>
      <c r="LKS81" s="16"/>
      <c r="LKT81" s="16"/>
      <c r="LKU81" s="16"/>
      <c r="LKV81" s="16"/>
      <c r="LKW81" s="16"/>
      <c r="LKX81" s="16"/>
      <c r="LKY81" s="16"/>
      <c r="LKZ81" s="16"/>
      <c r="LLA81" s="16"/>
      <c r="LLB81" s="16"/>
      <c r="LLC81" s="16"/>
      <c r="LLD81" s="16"/>
      <c r="LLE81" s="16"/>
      <c r="LLF81" s="16"/>
      <c r="LLG81" s="16"/>
      <c r="LLH81" s="16"/>
      <c r="LLI81" s="16"/>
      <c r="LLJ81" s="16"/>
      <c r="LLK81" s="16"/>
      <c r="LLL81" s="16"/>
      <c r="LLM81" s="16"/>
      <c r="LLN81" s="16"/>
      <c r="LLO81" s="16"/>
      <c r="LLP81" s="16"/>
      <c r="LLQ81" s="16"/>
      <c r="LLR81" s="16"/>
      <c r="LLS81" s="16"/>
      <c r="LLT81" s="16"/>
      <c r="LLU81" s="16"/>
      <c r="LLV81" s="16"/>
      <c r="LLW81" s="16"/>
      <c r="LLX81" s="16"/>
      <c r="LLY81" s="16"/>
      <c r="LLZ81" s="16"/>
      <c r="LMA81" s="16"/>
      <c r="LMB81" s="16"/>
      <c r="LMC81" s="16"/>
      <c r="LMD81" s="16"/>
      <c r="LME81" s="16"/>
      <c r="LMF81" s="16"/>
      <c r="LMG81" s="16"/>
      <c r="LMH81" s="16"/>
      <c r="LMI81" s="16"/>
      <c r="LMJ81" s="16"/>
      <c r="LMK81" s="16"/>
      <c r="LML81" s="16"/>
      <c r="LMM81" s="16"/>
      <c r="LMN81" s="16"/>
      <c r="LMO81" s="16"/>
      <c r="LMP81" s="16"/>
      <c r="LMQ81" s="16"/>
      <c r="LMR81" s="16"/>
      <c r="LMS81" s="16"/>
      <c r="LMT81" s="16"/>
      <c r="LMU81" s="16"/>
      <c r="LMV81" s="16"/>
      <c r="LMW81" s="16"/>
      <c r="LMX81" s="16"/>
      <c r="LMY81" s="16"/>
      <c r="LMZ81" s="16"/>
      <c r="LNA81" s="16"/>
      <c r="LNB81" s="16"/>
      <c r="LNC81" s="16"/>
      <c r="LND81" s="16"/>
      <c r="LNE81" s="16"/>
      <c r="LNF81" s="16"/>
      <c r="LNG81" s="16"/>
      <c r="LNH81" s="16"/>
      <c r="LNI81" s="16"/>
      <c r="LNJ81" s="16"/>
      <c r="LNK81" s="16"/>
      <c r="LNL81" s="16"/>
      <c r="LNM81" s="16"/>
      <c r="LNN81" s="16"/>
      <c r="LNO81" s="16"/>
      <c r="LNP81" s="16"/>
      <c r="LNQ81" s="16"/>
      <c r="LNR81" s="16"/>
      <c r="LNS81" s="16"/>
      <c r="LNT81" s="16"/>
      <c r="LNU81" s="16"/>
      <c r="LNV81" s="16"/>
      <c r="LNW81" s="16"/>
      <c r="LNX81" s="16"/>
      <c r="LNY81" s="16"/>
      <c r="LNZ81" s="16"/>
      <c r="LOA81" s="16"/>
      <c r="LOB81" s="16"/>
      <c r="LOC81" s="16"/>
      <c r="LOD81" s="16"/>
      <c r="LOE81" s="16"/>
      <c r="LOF81" s="16"/>
      <c r="LOG81" s="16"/>
      <c r="LOH81" s="16"/>
      <c r="LOI81" s="16"/>
      <c r="LOJ81" s="16"/>
      <c r="LOK81" s="16"/>
      <c r="LOL81" s="16"/>
      <c r="LOM81" s="16"/>
      <c r="LON81" s="16"/>
      <c r="LOO81" s="16"/>
      <c r="LOP81" s="16"/>
      <c r="LOQ81" s="16"/>
      <c r="LOR81" s="16"/>
      <c r="LOS81" s="16"/>
      <c r="LOT81" s="16"/>
      <c r="LOU81" s="16"/>
      <c r="LOV81" s="16"/>
      <c r="LOW81" s="16"/>
      <c r="LOX81" s="16"/>
      <c r="LOY81" s="16"/>
      <c r="LOZ81" s="16"/>
      <c r="LPA81" s="16"/>
      <c r="LPB81" s="16"/>
      <c r="LPC81" s="16"/>
      <c r="LPD81" s="16"/>
      <c r="LPE81" s="16"/>
      <c r="LPF81" s="16"/>
      <c r="LPG81" s="16"/>
      <c r="LPH81" s="16"/>
      <c r="LPI81" s="16"/>
      <c r="LPJ81" s="16"/>
      <c r="LPK81" s="16"/>
      <c r="LPL81" s="16"/>
      <c r="LPM81" s="16"/>
      <c r="LPN81" s="16"/>
      <c r="LPO81" s="16"/>
      <c r="LPP81" s="16"/>
      <c r="LPQ81" s="16"/>
      <c r="LPR81" s="16"/>
      <c r="LPS81" s="16"/>
      <c r="LPT81" s="16"/>
      <c r="LPU81" s="16"/>
      <c r="LPV81" s="16"/>
      <c r="LPW81" s="16"/>
      <c r="LPX81" s="16"/>
      <c r="LPY81" s="16"/>
      <c r="LPZ81" s="16"/>
      <c r="LQA81" s="16"/>
      <c r="LQB81" s="16"/>
      <c r="LQC81" s="16"/>
      <c r="LQD81" s="16"/>
      <c r="LQE81" s="16"/>
      <c r="LQF81" s="16"/>
      <c r="LQG81" s="16"/>
      <c r="LQH81" s="16"/>
      <c r="LQI81" s="16"/>
      <c r="LQJ81" s="16"/>
      <c r="LQK81" s="16"/>
      <c r="LQL81" s="16"/>
      <c r="LQM81" s="16"/>
      <c r="LQN81" s="16"/>
      <c r="LQO81" s="16"/>
      <c r="LQP81" s="16"/>
      <c r="LQQ81" s="16"/>
      <c r="LQR81" s="16"/>
      <c r="LQS81" s="16"/>
      <c r="LQT81" s="16"/>
      <c r="LQU81" s="16"/>
      <c r="LQV81" s="16"/>
      <c r="LQW81" s="16"/>
      <c r="LQX81" s="16"/>
      <c r="LQY81" s="16"/>
      <c r="LQZ81" s="16"/>
      <c r="LRA81" s="16"/>
      <c r="LRB81" s="16"/>
      <c r="LRC81" s="16"/>
      <c r="LRD81" s="16"/>
      <c r="LRE81" s="16"/>
      <c r="LRF81" s="16"/>
      <c r="LRG81" s="16"/>
      <c r="LRH81" s="16"/>
      <c r="LRI81" s="16"/>
      <c r="LRJ81" s="16"/>
      <c r="LRK81" s="16"/>
      <c r="LRL81" s="16"/>
      <c r="LRM81" s="16"/>
      <c r="LRN81" s="16"/>
      <c r="LRO81" s="16"/>
      <c r="LRP81" s="16"/>
      <c r="LRQ81" s="16"/>
      <c r="LRR81" s="16"/>
      <c r="LRS81" s="16"/>
      <c r="LRT81" s="16"/>
      <c r="LRU81" s="16"/>
      <c r="LRV81" s="16"/>
      <c r="LRW81" s="16"/>
      <c r="LRX81" s="16"/>
      <c r="LRY81" s="16"/>
      <c r="LRZ81" s="16"/>
      <c r="LSA81" s="16"/>
      <c r="LSB81" s="16"/>
      <c r="LSC81" s="16"/>
      <c r="LSD81" s="16"/>
      <c r="LSE81" s="16"/>
      <c r="LSF81" s="16"/>
      <c r="LSG81" s="16"/>
      <c r="LSH81" s="16"/>
      <c r="LSI81" s="16"/>
      <c r="LSJ81" s="16"/>
      <c r="LSK81" s="16"/>
      <c r="LSL81" s="16"/>
      <c r="LSM81" s="16"/>
      <c r="LSN81" s="16"/>
      <c r="LSO81" s="16"/>
      <c r="LSP81" s="16"/>
      <c r="LSQ81" s="16"/>
      <c r="LSR81" s="16"/>
      <c r="LSS81" s="16"/>
      <c r="LST81" s="16"/>
      <c r="LSU81" s="16"/>
      <c r="LSV81" s="16"/>
      <c r="LSW81" s="16"/>
      <c r="LSX81" s="16"/>
      <c r="LSY81" s="16"/>
      <c r="LSZ81" s="16"/>
      <c r="LTA81" s="16"/>
      <c r="LTB81" s="16"/>
      <c r="LTC81" s="16"/>
      <c r="LTD81" s="16"/>
      <c r="LTE81" s="16"/>
      <c r="LTF81" s="16"/>
      <c r="LTG81" s="16"/>
      <c r="LTH81" s="16"/>
      <c r="LTI81" s="16"/>
      <c r="LTJ81" s="16"/>
      <c r="LTK81" s="16"/>
      <c r="LTL81" s="16"/>
      <c r="LTM81" s="16"/>
      <c r="LTN81" s="16"/>
      <c r="LTO81" s="16"/>
      <c r="LTP81" s="16"/>
      <c r="LTQ81" s="16"/>
      <c r="LTR81" s="16"/>
      <c r="LTS81" s="16"/>
      <c r="LTT81" s="16"/>
      <c r="LTU81" s="16"/>
      <c r="LTV81" s="16"/>
      <c r="LTW81" s="16"/>
      <c r="LTX81" s="16"/>
      <c r="LTY81" s="16"/>
      <c r="LTZ81" s="16"/>
      <c r="LUA81" s="16"/>
      <c r="LUB81" s="16"/>
      <c r="LUC81" s="16"/>
      <c r="LUD81" s="16"/>
      <c r="LUE81" s="16"/>
      <c r="LUF81" s="16"/>
      <c r="LUG81" s="16"/>
      <c r="LUH81" s="16"/>
      <c r="LUI81" s="16"/>
      <c r="LUJ81" s="16"/>
      <c r="LUK81" s="16"/>
      <c r="LUL81" s="16"/>
      <c r="LUM81" s="16"/>
      <c r="LUN81" s="16"/>
      <c r="LUO81" s="16"/>
      <c r="LUP81" s="16"/>
      <c r="LUQ81" s="16"/>
      <c r="LUR81" s="16"/>
      <c r="LUS81" s="16"/>
      <c r="LUT81" s="16"/>
      <c r="LUU81" s="16"/>
      <c r="LUV81" s="16"/>
      <c r="LUW81" s="16"/>
      <c r="LUX81" s="16"/>
      <c r="LUY81" s="16"/>
      <c r="LUZ81" s="16"/>
      <c r="LVA81" s="16"/>
      <c r="LVB81" s="16"/>
      <c r="LVC81" s="16"/>
      <c r="LVD81" s="16"/>
      <c r="LVE81" s="16"/>
      <c r="LVF81" s="16"/>
      <c r="LVG81" s="16"/>
      <c r="LVH81" s="16"/>
      <c r="LVI81" s="16"/>
      <c r="LVJ81" s="16"/>
      <c r="LVK81" s="16"/>
      <c r="LVL81" s="16"/>
      <c r="LVM81" s="16"/>
      <c r="LVN81" s="16"/>
      <c r="LVO81" s="16"/>
      <c r="LVP81" s="16"/>
      <c r="LVQ81" s="16"/>
      <c r="LVR81" s="16"/>
      <c r="LVS81" s="16"/>
      <c r="LVT81" s="16"/>
      <c r="LVU81" s="16"/>
      <c r="LVV81" s="16"/>
      <c r="LVW81" s="16"/>
      <c r="LVX81" s="16"/>
      <c r="LVY81" s="16"/>
      <c r="LVZ81" s="16"/>
      <c r="LWA81" s="16"/>
      <c r="LWB81" s="16"/>
      <c r="LWC81" s="16"/>
      <c r="LWD81" s="16"/>
      <c r="LWE81" s="16"/>
      <c r="LWF81" s="16"/>
      <c r="LWG81" s="16"/>
      <c r="LWH81" s="16"/>
      <c r="LWI81" s="16"/>
      <c r="LWJ81" s="16"/>
      <c r="LWK81" s="16"/>
      <c r="LWL81" s="16"/>
      <c r="LWM81" s="16"/>
      <c r="LWN81" s="16"/>
      <c r="LWO81" s="16"/>
      <c r="LWP81" s="16"/>
      <c r="LWQ81" s="16"/>
      <c r="LWR81" s="16"/>
      <c r="LWS81" s="16"/>
      <c r="LWT81" s="16"/>
      <c r="LWU81" s="16"/>
      <c r="LWV81" s="16"/>
      <c r="LWW81" s="16"/>
      <c r="LWX81" s="16"/>
      <c r="LWY81" s="16"/>
      <c r="LWZ81" s="16"/>
      <c r="LXA81" s="16"/>
      <c r="LXB81" s="16"/>
      <c r="LXC81" s="16"/>
      <c r="LXD81" s="16"/>
      <c r="LXE81" s="16"/>
      <c r="LXF81" s="16"/>
      <c r="LXG81" s="16"/>
      <c r="LXH81" s="16"/>
      <c r="LXI81" s="16"/>
      <c r="LXJ81" s="16"/>
      <c r="LXK81" s="16"/>
      <c r="LXL81" s="16"/>
      <c r="LXM81" s="16"/>
      <c r="LXN81" s="16"/>
      <c r="LXO81" s="16"/>
      <c r="LXP81" s="16"/>
      <c r="LXQ81" s="16"/>
      <c r="LXR81" s="16"/>
      <c r="LXS81" s="16"/>
      <c r="LXT81" s="16"/>
      <c r="LXU81" s="16"/>
      <c r="LXV81" s="16"/>
      <c r="LXW81" s="16"/>
      <c r="LXX81" s="16"/>
      <c r="LXY81" s="16"/>
      <c r="LXZ81" s="16"/>
      <c r="LYA81" s="16"/>
      <c r="LYB81" s="16"/>
      <c r="LYC81" s="16"/>
      <c r="LYD81" s="16"/>
      <c r="LYE81" s="16"/>
      <c r="LYF81" s="16"/>
      <c r="LYG81" s="16"/>
      <c r="LYH81" s="16"/>
      <c r="LYI81" s="16"/>
      <c r="LYJ81" s="16"/>
      <c r="LYK81" s="16"/>
      <c r="LYL81" s="16"/>
      <c r="LYM81" s="16"/>
      <c r="LYN81" s="16"/>
      <c r="LYO81" s="16"/>
      <c r="LYP81" s="16"/>
      <c r="LYQ81" s="16"/>
      <c r="LYR81" s="16"/>
      <c r="LYS81" s="16"/>
      <c r="LYT81" s="16"/>
      <c r="LYU81" s="16"/>
      <c r="LYV81" s="16"/>
      <c r="LYW81" s="16"/>
      <c r="LYX81" s="16"/>
      <c r="LYY81" s="16"/>
      <c r="LYZ81" s="16"/>
      <c r="LZA81" s="16"/>
      <c r="LZB81" s="16"/>
      <c r="LZC81" s="16"/>
      <c r="LZD81" s="16"/>
      <c r="LZE81" s="16"/>
      <c r="LZF81" s="16"/>
      <c r="LZG81" s="16"/>
      <c r="LZH81" s="16"/>
      <c r="LZI81" s="16"/>
      <c r="LZJ81" s="16"/>
      <c r="LZK81" s="16"/>
      <c r="LZL81" s="16"/>
      <c r="LZM81" s="16"/>
      <c r="LZN81" s="16"/>
      <c r="LZO81" s="16"/>
      <c r="LZP81" s="16"/>
      <c r="LZQ81" s="16"/>
      <c r="LZR81" s="16"/>
      <c r="LZS81" s="16"/>
      <c r="LZT81" s="16"/>
      <c r="LZU81" s="16"/>
      <c r="LZV81" s="16"/>
      <c r="LZW81" s="16"/>
      <c r="LZX81" s="16"/>
      <c r="LZY81" s="16"/>
      <c r="LZZ81" s="16"/>
      <c r="MAA81" s="16"/>
      <c r="MAB81" s="16"/>
      <c r="MAC81" s="16"/>
      <c r="MAD81" s="16"/>
      <c r="MAE81" s="16"/>
      <c r="MAF81" s="16"/>
      <c r="MAG81" s="16"/>
      <c r="MAH81" s="16"/>
      <c r="MAI81" s="16"/>
      <c r="MAJ81" s="16"/>
      <c r="MAK81" s="16"/>
      <c r="MAL81" s="16"/>
      <c r="MAM81" s="16"/>
      <c r="MAN81" s="16"/>
      <c r="MAO81" s="16"/>
      <c r="MAP81" s="16"/>
      <c r="MAQ81" s="16"/>
      <c r="MAR81" s="16"/>
      <c r="MAS81" s="16"/>
      <c r="MAT81" s="16"/>
      <c r="MAU81" s="16"/>
      <c r="MAV81" s="16"/>
      <c r="MAW81" s="16"/>
      <c r="MAX81" s="16"/>
      <c r="MAY81" s="16"/>
      <c r="MAZ81" s="16"/>
      <c r="MBA81" s="16"/>
      <c r="MBB81" s="16"/>
      <c r="MBC81" s="16"/>
      <c r="MBD81" s="16"/>
      <c r="MBE81" s="16"/>
      <c r="MBF81" s="16"/>
      <c r="MBG81" s="16"/>
      <c r="MBH81" s="16"/>
      <c r="MBI81" s="16"/>
      <c r="MBJ81" s="16"/>
      <c r="MBK81" s="16"/>
      <c r="MBL81" s="16"/>
      <c r="MBM81" s="16"/>
      <c r="MBN81" s="16"/>
      <c r="MBO81" s="16"/>
      <c r="MBP81" s="16"/>
      <c r="MBQ81" s="16"/>
      <c r="MBR81" s="16"/>
      <c r="MBS81" s="16"/>
      <c r="MBT81" s="16"/>
      <c r="MBU81" s="16"/>
      <c r="MBV81" s="16"/>
      <c r="MBW81" s="16"/>
      <c r="MBX81" s="16"/>
      <c r="MBY81" s="16"/>
      <c r="MBZ81" s="16"/>
      <c r="MCA81" s="16"/>
      <c r="MCB81" s="16"/>
      <c r="MCC81" s="16"/>
      <c r="MCD81" s="16"/>
      <c r="MCE81" s="16"/>
      <c r="MCF81" s="16"/>
      <c r="MCG81" s="16"/>
      <c r="MCH81" s="16"/>
      <c r="MCI81" s="16"/>
      <c r="MCJ81" s="16"/>
      <c r="MCK81" s="16"/>
      <c r="MCL81" s="16"/>
      <c r="MCM81" s="16"/>
      <c r="MCN81" s="16"/>
      <c r="MCO81" s="16"/>
      <c r="MCP81" s="16"/>
      <c r="MCQ81" s="16"/>
      <c r="MCR81" s="16"/>
      <c r="MCS81" s="16"/>
      <c r="MCT81" s="16"/>
      <c r="MCU81" s="16"/>
      <c r="MCV81" s="16"/>
      <c r="MCW81" s="16"/>
      <c r="MCX81" s="16"/>
      <c r="MCY81" s="16"/>
      <c r="MCZ81" s="16"/>
      <c r="MDA81" s="16"/>
      <c r="MDB81" s="16"/>
      <c r="MDC81" s="16"/>
      <c r="MDD81" s="16"/>
      <c r="MDE81" s="16"/>
      <c r="MDF81" s="16"/>
      <c r="MDG81" s="16"/>
      <c r="MDH81" s="16"/>
      <c r="MDI81" s="16"/>
      <c r="MDJ81" s="16"/>
      <c r="MDK81" s="16"/>
      <c r="MDL81" s="16"/>
      <c r="MDM81" s="16"/>
      <c r="MDN81" s="16"/>
      <c r="MDO81" s="16"/>
      <c r="MDP81" s="16"/>
      <c r="MDQ81" s="16"/>
      <c r="MDR81" s="16"/>
      <c r="MDS81" s="16"/>
      <c r="MDT81" s="16"/>
      <c r="MDU81" s="16"/>
      <c r="MDV81" s="16"/>
      <c r="MDW81" s="16"/>
      <c r="MDX81" s="16"/>
      <c r="MDY81" s="16"/>
      <c r="MDZ81" s="16"/>
      <c r="MEA81" s="16"/>
      <c r="MEB81" s="16"/>
      <c r="MEC81" s="16"/>
      <c r="MED81" s="16"/>
      <c r="MEE81" s="16"/>
      <c r="MEF81" s="16"/>
      <c r="MEG81" s="16"/>
      <c r="MEH81" s="16"/>
      <c r="MEI81" s="16"/>
      <c r="MEJ81" s="16"/>
      <c r="MEK81" s="16"/>
      <c r="MEL81" s="16"/>
      <c r="MEM81" s="16"/>
      <c r="MEN81" s="16"/>
      <c r="MEO81" s="16"/>
      <c r="MEP81" s="16"/>
      <c r="MEQ81" s="16"/>
      <c r="MER81" s="16"/>
      <c r="MES81" s="16"/>
      <c r="MET81" s="16"/>
      <c r="MEU81" s="16"/>
      <c r="MEV81" s="16"/>
      <c r="MEW81" s="16"/>
      <c r="MEX81" s="16"/>
      <c r="MEY81" s="16"/>
      <c r="MEZ81" s="16"/>
      <c r="MFA81" s="16"/>
      <c r="MFB81" s="16"/>
      <c r="MFC81" s="16"/>
      <c r="MFD81" s="16"/>
      <c r="MFE81" s="16"/>
      <c r="MFF81" s="16"/>
      <c r="MFG81" s="16"/>
      <c r="MFH81" s="16"/>
      <c r="MFI81" s="16"/>
      <c r="MFJ81" s="16"/>
      <c r="MFK81" s="16"/>
      <c r="MFL81" s="16"/>
      <c r="MFM81" s="16"/>
      <c r="MFN81" s="16"/>
      <c r="MFO81" s="16"/>
      <c r="MFP81" s="16"/>
      <c r="MFQ81" s="16"/>
      <c r="MFR81" s="16"/>
      <c r="MFS81" s="16"/>
      <c r="MFT81" s="16"/>
      <c r="MFU81" s="16"/>
      <c r="MFV81" s="16"/>
      <c r="MFW81" s="16"/>
      <c r="MFX81" s="16"/>
      <c r="MFY81" s="16"/>
      <c r="MFZ81" s="16"/>
      <c r="MGA81" s="16"/>
      <c r="MGB81" s="16"/>
      <c r="MGC81" s="16"/>
      <c r="MGD81" s="16"/>
      <c r="MGE81" s="16"/>
      <c r="MGF81" s="16"/>
      <c r="MGG81" s="16"/>
      <c r="MGH81" s="16"/>
      <c r="MGI81" s="16"/>
      <c r="MGJ81" s="16"/>
      <c r="MGK81" s="16"/>
      <c r="MGL81" s="16"/>
      <c r="MGM81" s="16"/>
      <c r="MGN81" s="16"/>
      <c r="MGO81" s="16"/>
      <c r="MGP81" s="16"/>
      <c r="MGQ81" s="16"/>
      <c r="MGR81" s="16"/>
      <c r="MGS81" s="16"/>
      <c r="MGT81" s="16"/>
      <c r="MGU81" s="16"/>
      <c r="MGV81" s="16"/>
      <c r="MGW81" s="16"/>
      <c r="MGX81" s="16"/>
      <c r="MGY81" s="16"/>
      <c r="MGZ81" s="16"/>
      <c r="MHA81" s="16"/>
      <c r="MHB81" s="16"/>
      <c r="MHC81" s="16"/>
      <c r="MHD81" s="16"/>
      <c r="MHE81" s="16"/>
      <c r="MHF81" s="16"/>
      <c r="MHG81" s="16"/>
      <c r="MHH81" s="16"/>
      <c r="MHI81" s="16"/>
      <c r="MHJ81" s="16"/>
      <c r="MHK81" s="16"/>
      <c r="MHL81" s="16"/>
      <c r="MHM81" s="16"/>
      <c r="MHN81" s="16"/>
      <c r="MHO81" s="16"/>
      <c r="MHP81" s="16"/>
      <c r="MHQ81" s="16"/>
      <c r="MHR81" s="16"/>
      <c r="MHS81" s="16"/>
      <c r="MHT81" s="16"/>
      <c r="MHU81" s="16"/>
      <c r="MHV81" s="16"/>
      <c r="MHW81" s="16"/>
      <c r="MHX81" s="16"/>
      <c r="MHY81" s="16"/>
      <c r="MHZ81" s="16"/>
      <c r="MIA81" s="16"/>
      <c r="MIB81" s="16"/>
      <c r="MIC81" s="16"/>
      <c r="MID81" s="16"/>
      <c r="MIE81" s="16"/>
      <c r="MIF81" s="16"/>
      <c r="MIG81" s="16"/>
      <c r="MIH81" s="16"/>
      <c r="MII81" s="16"/>
      <c r="MIJ81" s="16"/>
      <c r="MIK81" s="16"/>
      <c r="MIL81" s="16"/>
      <c r="MIM81" s="16"/>
      <c r="MIN81" s="16"/>
      <c r="MIO81" s="16"/>
      <c r="MIP81" s="16"/>
      <c r="MIQ81" s="16"/>
      <c r="MIR81" s="16"/>
      <c r="MIS81" s="16"/>
      <c r="MIT81" s="16"/>
      <c r="MIU81" s="16"/>
      <c r="MIV81" s="16"/>
      <c r="MIW81" s="16"/>
      <c r="MIX81" s="16"/>
      <c r="MIY81" s="16"/>
      <c r="MIZ81" s="16"/>
      <c r="MJA81" s="16"/>
      <c r="MJB81" s="16"/>
      <c r="MJC81" s="16"/>
      <c r="MJD81" s="16"/>
      <c r="MJE81" s="16"/>
      <c r="MJF81" s="16"/>
      <c r="MJG81" s="16"/>
      <c r="MJH81" s="16"/>
      <c r="MJI81" s="16"/>
      <c r="MJJ81" s="16"/>
      <c r="MJK81" s="16"/>
      <c r="MJL81" s="16"/>
      <c r="MJM81" s="16"/>
      <c r="MJN81" s="16"/>
      <c r="MJO81" s="16"/>
      <c r="MJP81" s="16"/>
      <c r="MJQ81" s="16"/>
      <c r="MJR81" s="16"/>
      <c r="MJS81" s="16"/>
      <c r="MJT81" s="16"/>
      <c r="MJU81" s="16"/>
      <c r="MJV81" s="16"/>
      <c r="MJW81" s="16"/>
      <c r="MJX81" s="16"/>
      <c r="MJY81" s="16"/>
      <c r="MJZ81" s="16"/>
      <c r="MKA81" s="16"/>
      <c r="MKB81" s="16"/>
      <c r="MKC81" s="16"/>
      <c r="MKD81" s="16"/>
      <c r="MKE81" s="16"/>
      <c r="MKF81" s="16"/>
      <c r="MKG81" s="16"/>
      <c r="MKH81" s="16"/>
      <c r="MKI81" s="16"/>
      <c r="MKJ81" s="16"/>
      <c r="MKK81" s="16"/>
      <c r="MKL81" s="16"/>
      <c r="MKM81" s="16"/>
      <c r="MKN81" s="16"/>
      <c r="MKO81" s="16"/>
      <c r="MKP81" s="16"/>
      <c r="MKQ81" s="16"/>
      <c r="MKR81" s="16"/>
      <c r="MKS81" s="16"/>
      <c r="MKT81" s="16"/>
      <c r="MKU81" s="16"/>
      <c r="MKV81" s="16"/>
      <c r="MKW81" s="16"/>
      <c r="MKX81" s="16"/>
      <c r="MKY81" s="16"/>
      <c r="MKZ81" s="16"/>
      <c r="MLA81" s="16"/>
      <c r="MLB81" s="16"/>
      <c r="MLC81" s="16"/>
      <c r="MLD81" s="16"/>
      <c r="MLE81" s="16"/>
      <c r="MLF81" s="16"/>
      <c r="MLG81" s="16"/>
      <c r="MLH81" s="16"/>
      <c r="MLI81" s="16"/>
      <c r="MLJ81" s="16"/>
      <c r="MLK81" s="16"/>
      <c r="MLL81" s="16"/>
      <c r="MLM81" s="16"/>
      <c r="MLN81" s="16"/>
      <c r="MLO81" s="16"/>
      <c r="MLP81" s="16"/>
      <c r="MLQ81" s="16"/>
      <c r="MLR81" s="16"/>
      <c r="MLS81" s="16"/>
      <c r="MLT81" s="16"/>
      <c r="MLU81" s="16"/>
      <c r="MLV81" s="16"/>
      <c r="MLW81" s="16"/>
      <c r="MLX81" s="16"/>
      <c r="MLY81" s="16"/>
      <c r="MLZ81" s="16"/>
      <c r="MMA81" s="16"/>
      <c r="MMB81" s="16"/>
      <c r="MMC81" s="16"/>
      <c r="MMD81" s="16"/>
      <c r="MME81" s="16"/>
      <c r="MMF81" s="16"/>
      <c r="MMG81" s="16"/>
      <c r="MMH81" s="16"/>
      <c r="MMI81" s="16"/>
      <c r="MMJ81" s="16"/>
      <c r="MMK81" s="16"/>
      <c r="MML81" s="16"/>
      <c r="MMM81" s="16"/>
      <c r="MMN81" s="16"/>
      <c r="MMO81" s="16"/>
      <c r="MMP81" s="16"/>
      <c r="MMQ81" s="16"/>
      <c r="MMR81" s="16"/>
      <c r="MMS81" s="16"/>
      <c r="MMT81" s="16"/>
      <c r="MMU81" s="16"/>
      <c r="MMV81" s="16"/>
      <c r="MMW81" s="16"/>
      <c r="MMX81" s="16"/>
      <c r="MMY81" s="16"/>
      <c r="MMZ81" s="16"/>
      <c r="MNA81" s="16"/>
      <c r="MNB81" s="16"/>
      <c r="MNC81" s="16"/>
      <c r="MND81" s="16"/>
      <c r="MNE81" s="16"/>
      <c r="MNF81" s="16"/>
      <c r="MNG81" s="16"/>
      <c r="MNH81" s="16"/>
      <c r="MNI81" s="16"/>
      <c r="MNJ81" s="16"/>
      <c r="MNK81" s="16"/>
      <c r="MNL81" s="16"/>
      <c r="MNM81" s="16"/>
      <c r="MNN81" s="16"/>
      <c r="MNO81" s="16"/>
      <c r="MNP81" s="16"/>
      <c r="MNQ81" s="16"/>
      <c r="MNR81" s="16"/>
      <c r="MNS81" s="16"/>
      <c r="MNT81" s="16"/>
      <c r="MNU81" s="16"/>
      <c r="MNV81" s="16"/>
      <c r="MNW81" s="16"/>
      <c r="MNX81" s="16"/>
      <c r="MNY81" s="16"/>
      <c r="MNZ81" s="16"/>
      <c r="MOA81" s="16"/>
      <c r="MOB81" s="16"/>
      <c r="MOC81" s="16"/>
      <c r="MOD81" s="16"/>
      <c r="MOE81" s="16"/>
      <c r="MOF81" s="16"/>
      <c r="MOG81" s="16"/>
      <c r="MOH81" s="16"/>
      <c r="MOI81" s="16"/>
      <c r="MOJ81" s="16"/>
      <c r="MOK81" s="16"/>
      <c r="MOL81" s="16"/>
      <c r="MOM81" s="16"/>
      <c r="MON81" s="16"/>
      <c r="MOO81" s="16"/>
      <c r="MOP81" s="16"/>
      <c r="MOQ81" s="16"/>
      <c r="MOR81" s="16"/>
      <c r="MOS81" s="16"/>
      <c r="MOT81" s="16"/>
      <c r="MOU81" s="16"/>
      <c r="MOV81" s="16"/>
      <c r="MOW81" s="16"/>
      <c r="MOX81" s="16"/>
      <c r="MOY81" s="16"/>
      <c r="MOZ81" s="16"/>
      <c r="MPA81" s="16"/>
      <c r="MPB81" s="16"/>
      <c r="MPC81" s="16"/>
      <c r="MPD81" s="16"/>
      <c r="MPE81" s="16"/>
      <c r="MPF81" s="16"/>
      <c r="MPG81" s="16"/>
      <c r="MPH81" s="16"/>
      <c r="MPI81" s="16"/>
      <c r="MPJ81" s="16"/>
      <c r="MPK81" s="16"/>
      <c r="MPL81" s="16"/>
      <c r="MPM81" s="16"/>
      <c r="MPN81" s="16"/>
      <c r="MPO81" s="16"/>
      <c r="MPP81" s="16"/>
      <c r="MPQ81" s="16"/>
      <c r="MPR81" s="16"/>
      <c r="MPS81" s="16"/>
      <c r="MPT81" s="16"/>
      <c r="MPU81" s="16"/>
      <c r="MPV81" s="16"/>
      <c r="MPW81" s="16"/>
      <c r="MPX81" s="16"/>
      <c r="MPY81" s="16"/>
      <c r="MPZ81" s="16"/>
      <c r="MQA81" s="16"/>
      <c r="MQB81" s="16"/>
      <c r="MQC81" s="16"/>
      <c r="MQD81" s="16"/>
      <c r="MQE81" s="16"/>
      <c r="MQF81" s="16"/>
      <c r="MQG81" s="16"/>
      <c r="MQH81" s="16"/>
      <c r="MQI81" s="16"/>
      <c r="MQJ81" s="16"/>
      <c r="MQK81" s="16"/>
      <c r="MQL81" s="16"/>
      <c r="MQM81" s="16"/>
      <c r="MQN81" s="16"/>
      <c r="MQO81" s="16"/>
      <c r="MQP81" s="16"/>
      <c r="MQQ81" s="16"/>
      <c r="MQR81" s="16"/>
      <c r="MQS81" s="16"/>
      <c r="MQT81" s="16"/>
      <c r="MQU81" s="16"/>
      <c r="MQV81" s="16"/>
      <c r="MQW81" s="16"/>
      <c r="MQX81" s="16"/>
      <c r="MQY81" s="16"/>
      <c r="MQZ81" s="16"/>
      <c r="MRA81" s="16"/>
      <c r="MRB81" s="16"/>
      <c r="MRC81" s="16"/>
      <c r="MRD81" s="16"/>
      <c r="MRE81" s="16"/>
      <c r="MRF81" s="16"/>
      <c r="MRG81" s="16"/>
      <c r="MRH81" s="16"/>
      <c r="MRI81" s="16"/>
      <c r="MRJ81" s="16"/>
      <c r="MRK81" s="16"/>
      <c r="MRL81" s="16"/>
      <c r="MRM81" s="16"/>
      <c r="MRN81" s="16"/>
      <c r="MRO81" s="16"/>
      <c r="MRP81" s="16"/>
      <c r="MRQ81" s="16"/>
      <c r="MRR81" s="16"/>
      <c r="MRS81" s="16"/>
      <c r="MRT81" s="16"/>
      <c r="MRU81" s="16"/>
      <c r="MRV81" s="16"/>
      <c r="MRW81" s="16"/>
      <c r="MRX81" s="16"/>
      <c r="MRY81" s="16"/>
      <c r="MRZ81" s="16"/>
      <c r="MSA81" s="16"/>
      <c r="MSB81" s="16"/>
      <c r="MSC81" s="16"/>
      <c r="MSD81" s="16"/>
      <c r="MSE81" s="16"/>
      <c r="MSF81" s="16"/>
      <c r="MSG81" s="16"/>
      <c r="MSH81" s="16"/>
      <c r="MSI81" s="16"/>
      <c r="MSJ81" s="16"/>
      <c r="MSK81" s="16"/>
      <c r="MSL81" s="16"/>
      <c r="MSM81" s="16"/>
      <c r="MSN81" s="16"/>
      <c r="MSO81" s="16"/>
      <c r="MSP81" s="16"/>
      <c r="MSQ81" s="16"/>
      <c r="MSR81" s="16"/>
      <c r="MSS81" s="16"/>
      <c r="MST81" s="16"/>
      <c r="MSU81" s="16"/>
      <c r="MSV81" s="16"/>
      <c r="MSW81" s="16"/>
      <c r="MSX81" s="16"/>
      <c r="MSY81" s="16"/>
      <c r="MSZ81" s="16"/>
      <c r="MTA81" s="16"/>
      <c r="MTB81" s="16"/>
      <c r="MTC81" s="16"/>
      <c r="MTD81" s="16"/>
      <c r="MTE81" s="16"/>
      <c r="MTF81" s="16"/>
      <c r="MTG81" s="16"/>
      <c r="MTH81" s="16"/>
      <c r="MTI81" s="16"/>
      <c r="MTJ81" s="16"/>
      <c r="MTK81" s="16"/>
      <c r="MTL81" s="16"/>
      <c r="MTM81" s="16"/>
      <c r="MTN81" s="16"/>
      <c r="MTO81" s="16"/>
      <c r="MTP81" s="16"/>
      <c r="MTQ81" s="16"/>
      <c r="MTR81" s="16"/>
      <c r="MTS81" s="16"/>
      <c r="MTT81" s="16"/>
      <c r="MTU81" s="16"/>
      <c r="MTV81" s="16"/>
      <c r="MTW81" s="16"/>
      <c r="MTX81" s="16"/>
      <c r="MTY81" s="16"/>
      <c r="MTZ81" s="16"/>
      <c r="MUA81" s="16"/>
      <c r="MUB81" s="16"/>
      <c r="MUC81" s="16"/>
      <c r="MUD81" s="16"/>
      <c r="MUE81" s="16"/>
      <c r="MUF81" s="16"/>
      <c r="MUG81" s="16"/>
      <c r="MUH81" s="16"/>
      <c r="MUI81" s="16"/>
      <c r="MUJ81" s="16"/>
      <c r="MUK81" s="16"/>
      <c r="MUL81" s="16"/>
      <c r="MUM81" s="16"/>
      <c r="MUN81" s="16"/>
      <c r="MUO81" s="16"/>
      <c r="MUP81" s="16"/>
      <c r="MUQ81" s="16"/>
      <c r="MUR81" s="16"/>
      <c r="MUS81" s="16"/>
      <c r="MUT81" s="16"/>
      <c r="MUU81" s="16"/>
      <c r="MUV81" s="16"/>
      <c r="MUW81" s="16"/>
      <c r="MUX81" s="16"/>
      <c r="MUY81" s="16"/>
      <c r="MUZ81" s="16"/>
      <c r="MVA81" s="16"/>
      <c r="MVB81" s="16"/>
      <c r="MVC81" s="16"/>
      <c r="MVD81" s="16"/>
      <c r="MVE81" s="16"/>
      <c r="MVF81" s="16"/>
      <c r="MVG81" s="16"/>
      <c r="MVH81" s="16"/>
      <c r="MVI81" s="16"/>
      <c r="MVJ81" s="16"/>
      <c r="MVK81" s="16"/>
      <c r="MVL81" s="16"/>
      <c r="MVM81" s="16"/>
      <c r="MVN81" s="16"/>
      <c r="MVO81" s="16"/>
      <c r="MVP81" s="16"/>
      <c r="MVQ81" s="16"/>
      <c r="MVR81" s="16"/>
      <c r="MVS81" s="16"/>
      <c r="MVT81" s="16"/>
      <c r="MVU81" s="16"/>
      <c r="MVV81" s="16"/>
      <c r="MVW81" s="16"/>
      <c r="MVX81" s="16"/>
      <c r="MVY81" s="16"/>
      <c r="MVZ81" s="16"/>
      <c r="MWA81" s="16"/>
      <c r="MWB81" s="16"/>
      <c r="MWC81" s="16"/>
      <c r="MWD81" s="16"/>
      <c r="MWE81" s="16"/>
      <c r="MWF81" s="16"/>
      <c r="MWG81" s="16"/>
      <c r="MWH81" s="16"/>
      <c r="MWI81" s="16"/>
      <c r="MWJ81" s="16"/>
      <c r="MWK81" s="16"/>
      <c r="MWL81" s="16"/>
      <c r="MWM81" s="16"/>
      <c r="MWN81" s="16"/>
      <c r="MWO81" s="16"/>
      <c r="MWP81" s="16"/>
      <c r="MWQ81" s="16"/>
      <c r="MWR81" s="16"/>
      <c r="MWS81" s="16"/>
      <c r="MWT81" s="16"/>
      <c r="MWU81" s="16"/>
      <c r="MWV81" s="16"/>
      <c r="MWW81" s="16"/>
      <c r="MWX81" s="16"/>
      <c r="MWY81" s="16"/>
      <c r="MWZ81" s="16"/>
      <c r="MXA81" s="16"/>
      <c r="MXB81" s="16"/>
      <c r="MXC81" s="16"/>
      <c r="MXD81" s="16"/>
      <c r="MXE81" s="16"/>
      <c r="MXF81" s="16"/>
      <c r="MXG81" s="16"/>
      <c r="MXH81" s="16"/>
      <c r="MXI81" s="16"/>
      <c r="MXJ81" s="16"/>
      <c r="MXK81" s="16"/>
      <c r="MXL81" s="16"/>
      <c r="MXM81" s="16"/>
      <c r="MXN81" s="16"/>
      <c r="MXO81" s="16"/>
      <c r="MXP81" s="16"/>
      <c r="MXQ81" s="16"/>
      <c r="MXR81" s="16"/>
      <c r="MXS81" s="16"/>
      <c r="MXT81" s="16"/>
      <c r="MXU81" s="16"/>
      <c r="MXV81" s="16"/>
      <c r="MXW81" s="16"/>
      <c r="MXX81" s="16"/>
      <c r="MXY81" s="16"/>
      <c r="MXZ81" s="16"/>
      <c r="MYA81" s="16"/>
      <c r="MYB81" s="16"/>
      <c r="MYC81" s="16"/>
      <c r="MYD81" s="16"/>
      <c r="MYE81" s="16"/>
      <c r="MYF81" s="16"/>
      <c r="MYG81" s="16"/>
      <c r="MYH81" s="16"/>
      <c r="MYI81" s="16"/>
      <c r="MYJ81" s="16"/>
      <c r="MYK81" s="16"/>
      <c r="MYL81" s="16"/>
      <c r="MYM81" s="16"/>
      <c r="MYN81" s="16"/>
      <c r="MYO81" s="16"/>
      <c r="MYP81" s="16"/>
      <c r="MYQ81" s="16"/>
      <c r="MYR81" s="16"/>
      <c r="MYS81" s="16"/>
      <c r="MYT81" s="16"/>
      <c r="MYU81" s="16"/>
      <c r="MYV81" s="16"/>
      <c r="MYW81" s="16"/>
      <c r="MYX81" s="16"/>
      <c r="MYY81" s="16"/>
      <c r="MYZ81" s="16"/>
      <c r="MZA81" s="16"/>
      <c r="MZB81" s="16"/>
      <c r="MZC81" s="16"/>
      <c r="MZD81" s="16"/>
      <c r="MZE81" s="16"/>
      <c r="MZF81" s="16"/>
      <c r="MZG81" s="16"/>
      <c r="MZH81" s="16"/>
      <c r="MZI81" s="16"/>
      <c r="MZJ81" s="16"/>
      <c r="MZK81" s="16"/>
      <c r="MZL81" s="16"/>
      <c r="MZM81" s="16"/>
      <c r="MZN81" s="16"/>
      <c r="MZO81" s="16"/>
      <c r="MZP81" s="16"/>
      <c r="MZQ81" s="16"/>
      <c r="MZR81" s="16"/>
      <c r="MZS81" s="16"/>
      <c r="MZT81" s="16"/>
      <c r="MZU81" s="16"/>
      <c r="MZV81" s="16"/>
      <c r="MZW81" s="16"/>
      <c r="MZX81" s="16"/>
      <c r="MZY81" s="16"/>
      <c r="MZZ81" s="16"/>
      <c r="NAA81" s="16"/>
      <c r="NAB81" s="16"/>
      <c r="NAC81" s="16"/>
      <c r="NAD81" s="16"/>
      <c r="NAE81" s="16"/>
      <c r="NAF81" s="16"/>
      <c r="NAG81" s="16"/>
      <c r="NAH81" s="16"/>
      <c r="NAI81" s="16"/>
      <c r="NAJ81" s="16"/>
      <c r="NAK81" s="16"/>
      <c r="NAL81" s="16"/>
      <c r="NAM81" s="16"/>
      <c r="NAN81" s="16"/>
      <c r="NAO81" s="16"/>
      <c r="NAP81" s="16"/>
      <c r="NAQ81" s="16"/>
      <c r="NAR81" s="16"/>
      <c r="NAS81" s="16"/>
      <c r="NAT81" s="16"/>
      <c r="NAU81" s="16"/>
      <c r="NAV81" s="16"/>
      <c r="NAW81" s="16"/>
      <c r="NAX81" s="16"/>
      <c r="NAY81" s="16"/>
      <c r="NAZ81" s="16"/>
      <c r="NBA81" s="16"/>
      <c r="NBB81" s="16"/>
      <c r="NBC81" s="16"/>
      <c r="NBD81" s="16"/>
      <c r="NBE81" s="16"/>
      <c r="NBF81" s="16"/>
      <c r="NBG81" s="16"/>
      <c r="NBH81" s="16"/>
      <c r="NBI81" s="16"/>
      <c r="NBJ81" s="16"/>
      <c r="NBK81" s="16"/>
      <c r="NBL81" s="16"/>
      <c r="NBM81" s="16"/>
      <c r="NBN81" s="16"/>
      <c r="NBO81" s="16"/>
      <c r="NBP81" s="16"/>
      <c r="NBQ81" s="16"/>
      <c r="NBR81" s="16"/>
      <c r="NBS81" s="16"/>
      <c r="NBT81" s="16"/>
      <c r="NBU81" s="16"/>
      <c r="NBV81" s="16"/>
      <c r="NBW81" s="16"/>
      <c r="NBX81" s="16"/>
      <c r="NBY81" s="16"/>
      <c r="NBZ81" s="16"/>
      <c r="NCA81" s="16"/>
      <c r="NCB81" s="16"/>
      <c r="NCC81" s="16"/>
      <c r="NCD81" s="16"/>
      <c r="NCE81" s="16"/>
      <c r="NCF81" s="16"/>
      <c r="NCG81" s="16"/>
      <c r="NCH81" s="16"/>
      <c r="NCI81" s="16"/>
      <c r="NCJ81" s="16"/>
      <c r="NCK81" s="16"/>
      <c r="NCL81" s="16"/>
      <c r="NCM81" s="16"/>
      <c r="NCN81" s="16"/>
      <c r="NCO81" s="16"/>
      <c r="NCP81" s="16"/>
      <c r="NCQ81" s="16"/>
      <c r="NCR81" s="16"/>
      <c r="NCS81" s="16"/>
      <c r="NCT81" s="16"/>
      <c r="NCU81" s="16"/>
      <c r="NCV81" s="16"/>
      <c r="NCW81" s="16"/>
      <c r="NCX81" s="16"/>
      <c r="NCY81" s="16"/>
      <c r="NCZ81" s="16"/>
      <c r="NDA81" s="16"/>
      <c r="NDB81" s="16"/>
      <c r="NDC81" s="16"/>
      <c r="NDD81" s="16"/>
      <c r="NDE81" s="16"/>
      <c r="NDF81" s="16"/>
      <c r="NDG81" s="16"/>
      <c r="NDH81" s="16"/>
      <c r="NDI81" s="16"/>
      <c r="NDJ81" s="16"/>
      <c r="NDK81" s="16"/>
      <c r="NDL81" s="16"/>
      <c r="NDM81" s="16"/>
      <c r="NDN81" s="16"/>
      <c r="NDO81" s="16"/>
      <c r="NDP81" s="16"/>
      <c r="NDQ81" s="16"/>
      <c r="NDR81" s="16"/>
      <c r="NDS81" s="16"/>
      <c r="NDT81" s="16"/>
      <c r="NDU81" s="16"/>
      <c r="NDV81" s="16"/>
      <c r="NDW81" s="16"/>
      <c r="NDX81" s="16"/>
      <c r="NDY81" s="16"/>
      <c r="NDZ81" s="16"/>
      <c r="NEA81" s="16"/>
      <c r="NEB81" s="16"/>
      <c r="NEC81" s="16"/>
      <c r="NED81" s="16"/>
      <c r="NEE81" s="16"/>
      <c r="NEF81" s="16"/>
      <c r="NEG81" s="16"/>
      <c r="NEH81" s="16"/>
      <c r="NEI81" s="16"/>
      <c r="NEJ81" s="16"/>
      <c r="NEK81" s="16"/>
      <c r="NEL81" s="16"/>
      <c r="NEM81" s="16"/>
      <c r="NEN81" s="16"/>
      <c r="NEO81" s="16"/>
      <c r="NEP81" s="16"/>
      <c r="NEQ81" s="16"/>
      <c r="NER81" s="16"/>
      <c r="NES81" s="16"/>
      <c r="NET81" s="16"/>
      <c r="NEU81" s="16"/>
      <c r="NEV81" s="16"/>
      <c r="NEW81" s="16"/>
      <c r="NEX81" s="16"/>
      <c r="NEY81" s="16"/>
      <c r="NEZ81" s="16"/>
      <c r="NFA81" s="16"/>
      <c r="NFB81" s="16"/>
      <c r="NFC81" s="16"/>
      <c r="NFD81" s="16"/>
      <c r="NFE81" s="16"/>
      <c r="NFF81" s="16"/>
      <c r="NFG81" s="16"/>
      <c r="NFH81" s="16"/>
      <c r="NFI81" s="16"/>
      <c r="NFJ81" s="16"/>
      <c r="NFK81" s="16"/>
      <c r="NFL81" s="16"/>
      <c r="NFM81" s="16"/>
      <c r="NFN81" s="16"/>
      <c r="NFO81" s="16"/>
      <c r="NFP81" s="16"/>
      <c r="NFQ81" s="16"/>
      <c r="NFR81" s="16"/>
      <c r="NFS81" s="16"/>
      <c r="NFT81" s="16"/>
      <c r="NFU81" s="16"/>
      <c r="NFV81" s="16"/>
      <c r="NFW81" s="16"/>
      <c r="NFX81" s="16"/>
      <c r="NFY81" s="16"/>
      <c r="NFZ81" s="16"/>
      <c r="NGA81" s="16"/>
      <c r="NGB81" s="16"/>
      <c r="NGC81" s="16"/>
      <c r="NGD81" s="16"/>
      <c r="NGE81" s="16"/>
      <c r="NGF81" s="16"/>
      <c r="NGG81" s="16"/>
      <c r="NGH81" s="16"/>
      <c r="NGI81" s="16"/>
      <c r="NGJ81" s="16"/>
      <c r="NGK81" s="16"/>
      <c r="NGL81" s="16"/>
      <c r="NGM81" s="16"/>
      <c r="NGN81" s="16"/>
      <c r="NGO81" s="16"/>
      <c r="NGP81" s="16"/>
      <c r="NGQ81" s="16"/>
      <c r="NGR81" s="16"/>
      <c r="NGS81" s="16"/>
      <c r="NGT81" s="16"/>
      <c r="NGU81" s="16"/>
      <c r="NGV81" s="16"/>
      <c r="NGW81" s="16"/>
      <c r="NGX81" s="16"/>
      <c r="NGY81" s="16"/>
      <c r="NGZ81" s="16"/>
      <c r="NHA81" s="16"/>
      <c r="NHB81" s="16"/>
      <c r="NHC81" s="16"/>
      <c r="NHD81" s="16"/>
      <c r="NHE81" s="16"/>
      <c r="NHF81" s="16"/>
      <c r="NHG81" s="16"/>
      <c r="NHH81" s="16"/>
      <c r="NHI81" s="16"/>
      <c r="NHJ81" s="16"/>
      <c r="NHK81" s="16"/>
      <c r="NHL81" s="16"/>
      <c r="NHM81" s="16"/>
      <c r="NHN81" s="16"/>
      <c r="NHO81" s="16"/>
      <c r="NHP81" s="16"/>
      <c r="NHQ81" s="16"/>
      <c r="NHR81" s="16"/>
      <c r="NHS81" s="16"/>
      <c r="NHT81" s="16"/>
      <c r="NHU81" s="16"/>
      <c r="NHV81" s="16"/>
      <c r="NHW81" s="16"/>
      <c r="NHX81" s="16"/>
      <c r="NHY81" s="16"/>
      <c r="NHZ81" s="16"/>
      <c r="NIA81" s="16"/>
      <c r="NIB81" s="16"/>
      <c r="NIC81" s="16"/>
      <c r="NID81" s="16"/>
      <c r="NIE81" s="16"/>
      <c r="NIF81" s="16"/>
      <c r="NIG81" s="16"/>
      <c r="NIH81" s="16"/>
      <c r="NII81" s="16"/>
      <c r="NIJ81" s="16"/>
      <c r="NIK81" s="16"/>
      <c r="NIL81" s="16"/>
      <c r="NIM81" s="16"/>
      <c r="NIN81" s="16"/>
      <c r="NIO81" s="16"/>
      <c r="NIP81" s="16"/>
      <c r="NIQ81" s="16"/>
      <c r="NIR81" s="16"/>
      <c r="NIS81" s="16"/>
      <c r="NIT81" s="16"/>
      <c r="NIU81" s="16"/>
      <c r="NIV81" s="16"/>
      <c r="NIW81" s="16"/>
      <c r="NIX81" s="16"/>
      <c r="NIY81" s="16"/>
      <c r="NIZ81" s="16"/>
      <c r="NJA81" s="16"/>
      <c r="NJB81" s="16"/>
      <c r="NJC81" s="16"/>
      <c r="NJD81" s="16"/>
      <c r="NJE81" s="16"/>
      <c r="NJF81" s="16"/>
      <c r="NJG81" s="16"/>
      <c r="NJH81" s="16"/>
      <c r="NJI81" s="16"/>
      <c r="NJJ81" s="16"/>
      <c r="NJK81" s="16"/>
      <c r="NJL81" s="16"/>
      <c r="NJM81" s="16"/>
      <c r="NJN81" s="16"/>
      <c r="NJO81" s="16"/>
      <c r="NJP81" s="16"/>
      <c r="NJQ81" s="16"/>
      <c r="NJR81" s="16"/>
      <c r="NJS81" s="16"/>
      <c r="NJT81" s="16"/>
      <c r="NJU81" s="16"/>
      <c r="NJV81" s="16"/>
      <c r="NJW81" s="16"/>
      <c r="NJX81" s="16"/>
      <c r="NJY81" s="16"/>
      <c r="NJZ81" s="16"/>
      <c r="NKA81" s="16"/>
      <c r="NKB81" s="16"/>
      <c r="NKC81" s="16"/>
      <c r="NKD81" s="16"/>
      <c r="NKE81" s="16"/>
      <c r="NKF81" s="16"/>
      <c r="NKG81" s="16"/>
      <c r="NKH81" s="16"/>
      <c r="NKI81" s="16"/>
      <c r="NKJ81" s="16"/>
      <c r="NKK81" s="16"/>
      <c r="NKL81" s="16"/>
      <c r="NKM81" s="16"/>
      <c r="NKN81" s="16"/>
      <c r="NKO81" s="16"/>
      <c r="NKP81" s="16"/>
      <c r="NKQ81" s="16"/>
      <c r="NKR81" s="16"/>
      <c r="NKS81" s="16"/>
      <c r="NKT81" s="16"/>
      <c r="NKU81" s="16"/>
      <c r="NKV81" s="16"/>
      <c r="NKW81" s="16"/>
      <c r="NKX81" s="16"/>
      <c r="NKY81" s="16"/>
      <c r="NKZ81" s="16"/>
      <c r="NLA81" s="16"/>
      <c r="NLB81" s="16"/>
      <c r="NLC81" s="16"/>
      <c r="NLD81" s="16"/>
      <c r="NLE81" s="16"/>
      <c r="NLF81" s="16"/>
      <c r="NLG81" s="16"/>
      <c r="NLH81" s="16"/>
      <c r="NLI81" s="16"/>
      <c r="NLJ81" s="16"/>
      <c r="NLK81" s="16"/>
      <c r="NLL81" s="16"/>
      <c r="NLM81" s="16"/>
      <c r="NLN81" s="16"/>
      <c r="NLO81" s="16"/>
      <c r="NLP81" s="16"/>
      <c r="NLQ81" s="16"/>
      <c r="NLR81" s="16"/>
      <c r="NLS81" s="16"/>
      <c r="NLT81" s="16"/>
      <c r="NLU81" s="16"/>
      <c r="NLV81" s="16"/>
      <c r="NLW81" s="16"/>
      <c r="NLX81" s="16"/>
      <c r="NLY81" s="16"/>
      <c r="NLZ81" s="16"/>
      <c r="NMA81" s="16"/>
      <c r="NMB81" s="16"/>
      <c r="NMC81" s="16"/>
      <c r="NMD81" s="16"/>
      <c r="NME81" s="16"/>
      <c r="NMF81" s="16"/>
      <c r="NMG81" s="16"/>
      <c r="NMH81" s="16"/>
      <c r="NMI81" s="16"/>
      <c r="NMJ81" s="16"/>
      <c r="NMK81" s="16"/>
      <c r="NML81" s="16"/>
      <c r="NMM81" s="16"/>
      <c r="NMN81" s="16"/>
      <c r="NMO81" s="16"/>
      <c r="NMP81" s="16"/>
      <c r="NMQ81" s="16"/>
      <c r="NMR81" s="16"/>
      <c r="NMS81" s="16"/>
      <c r="NMT81" s="16"/>
      <c r="NMU81" s="16"/>
      <c r="NMV81" s="16"/>
      <c r="NMW81" s="16"/>
      <c r="NMX81" s="16"/>
      <c r="NMY81" s="16"/>
      <c r="NMZ81" s="16"/>
      <c r="NNA81" s="16"/>
      <c r="NNB81" s="16"/>
      <c r="NNC81" s="16"/>
      <c r="NND81" s="16"/>
      <c r="NNE81" s="16"/>
      <c r="NNF81" s="16"/>
      <c r="NNG81" s="16"/>
      <c r="NNH81" s="16"/>
      <c r="NNI81" s="16"/>
      <c r="NNJ81" s="16"/>
      <c r="NNK81" s="16"/>
      <c r="NNL81" s="16"/>
      <c r="NNM81" s="16"/>
      <c r="NNN81" s="16"/>
      <c r="NNO81" s="16"/>
      <c r="NNP81" s="16"/>
      <c r="NNQ81" s="16"/>
      <c r="NNR81" s="16"/>
      <c r="NNS81" s="16"/>
      <c r="NNT81" s="16"/>
      <c r="NNU81" s="16"/>
      <c r="NNV81" s="16"/>
      <c r="NNW81" s="16"/>
      <c r="NNX81" s="16"/>
      <c r="NNY81" s="16"/>
      <c r="NNZ81" s="16"/>
      <c r="NOA81" s="16"/>
      <c r="NOB81" s="16"/>
      <c r="NOC81" s="16"/>
      <c r="NOD81" s="16"/>
      <c r="NOE81" s="16"/>
      <c r="NOF81" s="16"/>
      <c r="NOG81" s="16"/>
      <c r="NOH81" s="16"/>
      <c r="NOI81" s="16"/>
      <c r="NOJ81" s="16"/>
      <c r="NOK81" s="16"/>
      <c r="NOL81" s="16"/>
      <c r="NOM81" s="16"/>
      <c r="NON81" s="16"/>
      <c r="NOO81" s="16"/>
      <c r="NOP81" s="16"/>
      <c r="NOQ81" s="16"/>
      <c r="NOR81" s="16"/>
      <c r="NOS81" s="16"/>
      <c r="NOT81" s="16"/>
      <c r="NOU81" s="16"/>
      <c r="NOV81" s="16"/>
      <c r="NOW81" s="16"/>
      <c r="NOX81" s="16"/>
      <c r="NOY81" s="16"/>
      <c r="NOZ81" s="16"/>
      <c r="NPA81" s="16"/>
      <c r="NPB81" s="16"/>
      <c r="NPC81" s="16"/>
      <c r="NPD81" s="16"/>
      <c r="NPE81" s="16"/>
      <c r="NPF81" s="16"/>
      <c r="NPG81" s="16"/>
      <c r="NPH81" s="16"/>
      <c r="NPI81" s="16"/>
      <c r="NPJ81" s="16"/>
      <c r="NPK81" s="16"/>
      <c r="NPL81" s="16"/>
      <c r="NPM81" s="16"/>
      <c r="NPN81" s="16"/>
      <c r="NPO81" s="16"/>
      <c r="NPP81" s="16"/>
      <c r="NPQ81" s="16"/>
      <c r="NPR81" s="16"/>
      <c r="NPS81" s="16"/>
      <c r="NPT81" s="16"/>
      <c r="NPU81" s="16"/>
      <c r="NPV81" s="16"/>
      <c r="NPW81" s="16"/>
      <c r="NPX81" s="16"/>
      <c r="NPY81" s="16"/>
      <c r="NPZ81" s="16"/>
      <c r="NQA81" s="16"/>
      <c r="NQB81" s="16"/>
      <c r="NQC81" s="16"/>
      <c r="NQD81" s="16"/>
      <c r="NQE81" s="16"/>
      <c r="NQF81" s="16"/>
      <c r="NQG81" s="16"/>
      <c r="NQH81" s="16"/>
      <c r="NQI81" s="16"/>
      <c r="NQJ81" s="16"/>
      <c r="NQK81" s="16"/>
      <c r="NQL81" s="16"/>
      <c r="NQM81" s="16"/>
      <c r="NQN81" s="16"/>
      <c r="NQO81" s="16"/>
      <c r="NQP81" s="16"/>
      <c r="NQQ81" s="16"/>
      <c r="NQR81" s="16"/>
      <c r="NQS81" s="16"/>
      <c r="NQT81" s="16"/>
      <c r="NQU81" s="16"/>
      <c r="NQV81" s="16"/>
      <c r="NQW81" s="16"/>
      <c r="NQX81" s="16"/>
      <c r="NQY81" s="16"/>
      <c r="NQZ81" s="16"/>
      <c r="NRA81" s="16"/>
      <c r="NRB81" s="16"/>
      <c r="NRC81" s="16"/>
      <c r="NRD81" s="16"/>
      <c r="NRE81" s="16"/>
      <c r="NRF81" s="16"/>
      <c r="NRG81" s="16"/>
      <c r="NRH81" s="16"/>
      <c r="NRI81" s="16"/>
      <c r="NRJ81" s="16"/>
      <c r="NRK81" s="16"/>
      <c r="NRL81" s="16"/>
      <c r="NRM81" s="16"/>
      <c r="NRN81" s="16"/>
      <c r="NRO81" s="16"/>
      <c r="NRP81" s="16"/>
      <c r="NRQ81" s="16"/>
      <c r="NRR81" s="16"/>
      <c r="NRS81" s="16"/>
      <c r="NRT81" s="16"/>
      <c r="NRU81" s="16"/>
      <c r="NRV81" s="16"/>
      <c r="NRW81" s="16"/>
      <c r="NRX81" s="16"/>
      <c r="NRY81" s="16"/>
      <c r="NRZ81" s="16"/>
      <c r="NSA81" s="16"/>
      <c r="NSB81" s="16"/>
      <c r="NSC81" s="16"/>
      <c r="NSD81" s="16"/>
      <c r="NSE81" s="16"/>
      <c r="NSF81" s="16"/>
      <c r="NSG81" s="16"/>
      <c r="NSH81" s="16"/>
      <c r="NSI81" s="16"/>
      <c r="NSJ81" s="16"/>
      <c r="NSK81" s="16"/>
      <c r="NSL81" s="16"/>
      <c r="NSM81" s="16"/>
      <c r="NSN81" s="16"/>
      <c r="NSO81" s="16"/>
      <c r="NSP81" s="16"/>
      <c r="NSQ81" s="16"/>
      <c r="NSR81" s="16"/>
      <c r="NSS81" s="16"/>
      <c r="NST81" s="16"/>
      <c r="NSU81" s="16"/>
      <c r="NSV81" s="16"/>
      <c r="NSW81" s="16"/>
      <c r="NSX81" s="16"/>
      <c r="NSY81" s="16"/>
      <c r="NSZ81" s="16"/>
      <c r="NTA81" s="16"/>
      <c r="NTB81" s="16"/>
      <c r="NTC81" s="16"/>
      <c r="NTD81" s="16"/>
      <c r="NTE81" s="16"/>
      <c r="NTF81" s="16"/>
      <c r="NTG81" s="16"/>
      <c r="NTH81" s="16"/>
      <c r="NTI81" s="16"/>
      <c r="NTJ81" s="16"/>
      <c r="NTK81" s="16"/>
      <c r="NTL81" s="16"/>
      <c r="NTM81" s="16"/>
      <c r="NTN81" s="16"/>
      <c r="NTO81" s="16"/>
      <c r="NTP81" s="16"/>
      <c r="NTQ81" s="16"/>
      <c r="NTR81" s="16"/>
      <c r="NTS81" s="16"/>
      <c r="NTT81" s="16"/>
      <c r="NTU81" s="16"/>
      <c r="NTV81" s="16"/>
      <c r="NTW81" s="16"/>
      <c r="NTX81" s="16"/>
      <c r="NTY81" s="16"/>
      <c r="NTZ81" s="16"/>
      <c r="NUA81" s="16"/>
      <c r="NUB81" s="16"/>
      <c r="NUC81" s="16"/>
      <c r="NUD81" s="16"/>
      <c r="NUE81" s="16"/>
      <c r="NUF81" s="16"/>
      <c r="NUG81" s="16"/>
      <c r="NUH81" s="16"/>
      <c r="NUI81" s="16"/>
      <c r="NUJ81" s="16"/>
      <c r="NUK81" s="16"/>
      <c r="NUL81" s="16"/>
      <c r="NUM81" s="16"/>
      <c r="NUN81" s="16"/>
      <c r="NUO81" s="16"/>
      <c r="NUP81" s="16"/>
      <c r="NUQ81" s="16"/>
      <c r="NUR81" s="16"/>
      <c r="NUS81" s="16"/>
      <c r="NUT81" s="16"/>
      <c r="NUU81" s="16"/>
      <c r="NUV81" s="16"/>
      <c r="NUW81" s="16"/>
      <c r="NUX81" s="16"/>
      <c r="NUY81" s="16"/>
      <c r="NUZ81" s="16"/>
      <c r="NVA81" s="16"/>
      <c r="NVB81" s="16"/>
      <c r="NVC81" s="16"/>
      <c r="NVD81" s="16"/>
      <c r="NVE81" s="16"/>
      <c r="NVF81" s="16"/>
      <c r="NVG81" s="16"/>
      <c r="NVH81" s="16"/>
      <c r="NVI81" s="16"/>
      <c r="NVJ81" s="16"/>
      <c r="NVK81" s="16"/>
      <c r="NVL81" s="16"/>
      <c r="NVM81" s="16"/>
      <c r="NVN81" s="16"/>
      <c r="NVO81" s="16"/>
      <c r="NVP81" s="16"/>
      <c r="NVQ81" s="16"/>
      <c r="NVR81" s="16"/>
      <c r="NVS81" s="16"/>
      <c r="NVT81" s="16"/>
      <c r="NVU81" s="16"/>
      <c r="NVV81" s="16"/>
      <c r="NVW81" s="16"/>
      <c r="NVX81" s="16"/>
      <c r="NVY81" s="16"/>
      <c r="NVZ81" s="16"/>
      <c r="NWA81" s="16"/>
      <c r="NWB81" s="16"/>
      <c r="NWC81" s="16"/>
      <c r="NWD81" s="16"/>
      <c r="NWE81" s="16"/>
      <c r="NWF81" s="16"/>
      <c r="NWG81" s="16"/>
      <c r="NWH81" s="16"/>
      <c r="NWI81" s="16"/>
      <c r="NWJ81" s="16"/>
      <c r="NWK81" s="16"/>
      <c r="NWL81" s="16"/>
      <c r="NWM81" s="16"/>
      <c r="NWN81" s="16"/>
      <c r="NWO81" s="16"/>
      <c r="NWP81" s="16"/>
      <c r="NWQ81" s="16"/>
      <c r="NWR81" s="16"/>
      <c r="NWS81" s="16"/>
      <c r="NWT81" s="16"/>
      <c r="NWU81" s="16"/>
      <c r="NWV81" s="16"/>
      <c r="NWW81" s="16"/>
      <c r="NWX81" s="16"/>
      <c r="NWY81" s="16"/>
      <c r="NWZ81" s="16"/>
      <c r="NXA81" s="16"/>
      <c r="NXB81" s="16"/>
      <c r="NXC81" s="16"/>
      <c r="NXD81" s="16"/>
      <c r="NXE81" s="16"/>
      <c r="NXF81" s="16"/>
      <c r="NXG81" s="16"/>
      <c r="NXH81" s="16"/>
      <c r="NXI81" s="16"/>
      <c r="NXJ81" s="16"/>
      <c r="NXK81" s="16"/>
      <c r="NXL81" s="16"/>
      <c r="NXM81" s="16"/>
      <c r="NXN81" s="16"/>
      <c r="NXO81" s="16"/>
      <c r="NXP81" s="16"/>
      <c r="NXQ81" s="16"/>
      <c r="NXR81" s="16"/>
      <c r="NXS81" s="16"/>
      <c r="NXT81" s="16"/>
      <c r="NXU81" s="16"/>
      <c r="NXV81" s="16"/>
      <c r="NXW81" s="16"/>
      <c r="NXX81" s="16"/>
      <c r="NXY81" s="16"/>
      <c r="NXZ81" s="16"/>
      <c r="NYA81" s="16"/>
      <c r="NYB81" s="16"/>
      <c r="NYC81" s="16"/>
      <c r="NYD81" s="16"/>
      <c r="NYE81" s="16"/>
      <c r="NYF81" s="16"/>
      <c r="NYG81" s="16"/>
      <c r="NYH81" s="16"/>
      <c r="NYI81" s="16"/>
      <c r="NYJ81" s="16"/>
      <c r="NYK81" s="16"/>
      <c r="NYL81" s="16"/>
      <c r="NYM81" s="16"/>
      <c r="NYN81" s="16"/>
      <c r="NYO81" s="16"/>
      <c r="NYP81" s="16"/>
      <c r="NYQ81" s="16"/>
      <c r="NYR81" s="16"/>
      <c r="NYS81" s="16"/>
      <c r="NYT81" s="16"/>
      <c r="NYU81" s="16"/>
      <c r="NYV81" s="16"/>
      <c r="NYW81" s="16"/>
      <c r="NYX81" s="16"/>
      <c r="NYY81" s="16"/>
      <c r="NYZ81" s="16"/>
      <c r="NZA81" s="16"/>
      <c r="NZB81" s="16"/>
      <c r="NZC81" s="16"/>
      <c r="NZD81" s="16"/>
      <c r="NZE81" s="16"/>
      <c r="NZF81" s="16"/>
      <c r="NZG81" s="16"/>
      <c r="NZH81" s="16"/>
      <c r="NZI81" s="16"/>
      <c r="NZJ81" s="16"/>
      <c r="NZK81" s="16"/>
      <c r="NZL81" s="16"/>
      <c r="NZM81" s="16"/>
      <c r="NZN81" s="16"/>
      <c r="NZO81" s="16"/>
      <c r="NZP81" s="16"/>
      <c r="NZQ81" s="16"/>
      <c r="NZR81" s="16"/>
      <c r="NZS81" s="16"/>
      <c r="NZT81" s="16"/>
      <c r="NZU81" s="16"/>
      <c r="NZV81" s="16"/>
      <c r="NZW81" s="16"/>
      <c r="NZX81" s="16"/>
      <c r="NZY81" s="16"/>
      <c r="NZZ81" s="16"/>
      <c r="OAA81" s="16"/>
      <c r="OAB81" s="16"/>
      <c r="OAC81" s="16"/>
      <c r="OAD81" s="16"/>
      <c r="OAE81" s="16"/>
      <c r="OAF81" s="16"/>
      <c r="OAG81" s="16"/>
      <c r="OAH81" s="16"/>
      <c r="OAI81" s="16"/>
      <c r="OAJ81" s="16"/>
      <c r="OAK81" s="16"/>
      <c r="OAL81" s="16"/>
      <c r="OAM81" s="16"/>
      <c r="OAN81" s="16"/>
      <c r="OAO81" s="16"/>
      <c r="OAP81" s="16"/>
      <c r="OAQ81" s="16"/>
      <c r="OAR81" s="16"/>
      <c r="OAS81" s="16"/>
      <c r="OAT81" s="16"/>
      <c r="OAU81" s="16"/>
      <c r="OAV81" s="16"/>
      <c r="OAW81" s="16"/>
      <c r="OAX81" s="16"/>
      <c r="OAY81" s="16"/>
      <c r="OAZ81" s="16"/>
      <c r="OBA81" s="16"/>
      <c r="OBB81" s="16"/>
      <c r="OBC81" s="16"/>
      <c r="OBD81" s="16"/>
      <c r="OBE81" s="16"/>
      <c r="OBF81" s="16"/>
      <c r="OBG81" s="16"/>
      <c r="OBH81" s="16"/>
      <c r="OBI81" s="16"/>
      <c r="OBJ81" s="16"/>
      <c r="OBK81" s="16"/>
      <c r="OBL81" s="16"/>
      <c r="OBM81" s="16"/>
      <c r="OBN81" s="16"/>
      <c r="OBO81" s="16"/>
      <c r="OBP81" s="16"/>
      <c r="OBQ81" s="16"/>
      <c r="OBR81" s="16"/>
      <c r="OBS81" s="16"/>
      <c r="OBT81" s="16"/>
      <c r="OBU81" s="16"/>
      <c r="OBV81" s="16"/>
      <c r="OBW81" s="16"/>
      <c r="OBX81" s="16"/>
      <c r="OBY81" s="16"/>
      <c r="OBZ81" s="16"/>
      <c r="OCA81" s="16"/>
      <c r="OCB81" s="16"/>
      <c r="OCC81" s="16"/>
      <c r="OCD81" s="16"/>
      <c r="OCE81" s="16"/>
      <c r="OCF81" s="16"/>
      <c r="OCG81" s="16"/>
      <c r="OCH81" s="16"/>
      <c r="OCI81" s="16"/>
      <c r="OCJ81" s="16"/>
      <c r="OCK81" s="16"/>
      <c r="OCL81" s="16"/>
      <c r="OCM81" s="16"/>
      <c r="OCN81" s="16"/>
      <c r="OCO81" s="16"/>
      <c r="OCP81" s="16"/>
      <c r="OCQ81" s="16"/>
      <c r="OCR81" s="16"/>
      <c r="OCS81" s="16"/>
      <c r="OCT81" s="16"/>
      <c r="OCU81" s="16"/>
      <c r="OCV81" s="16"/>
      <c r="OCW81" s="16"/>
      <c r="OCX81" s="16"/>
      <c r="OCY81" s="16"/>
      <c r="OCZ81" s="16"/>
      <c r="ODA81" s="16"/>
      <c r="ODB81" s="16"/>
      <c r="ODC81" s="16"/>
      <c r="ODD81" s="16"/>
      <c r="ODE81" s="16"/>
      <c r="ODF81" s="16"/>
      <c r="ODG81" s="16"/>
      <c r="ODH81" s="16"/>
      <c r="ODI81" s="16"/>
      <c r="ODJ81" s="16"/>
      <c r="ODK81" s="16"/>
      <c r="ODL81" s="16"/>
      <c r="ODM81" s="16"/>
      <c r="ODN81" s="16"/>
      <c r="ODO81" s="16"/>
      <c r="ODP81" s="16"/>
      <c r="ODQ81" s="16"/>
      <c r="ODR81" s="16"/>
      <c r="ODS81" s="16"/>
      <c r="ODT81" s="16"/>
      <c r="ODU81" s="16"/>
      <c r="ODV81" s="16"/>
      <c r="ODW81" s="16"/>
      <c r="ODX81" s="16"/>
      <c r="ODY81" s="16"/>
      <c r="ODZ81" s="16"/>
      <c r="OEA81" s="16"/>
      <c r="OEB81" s="16"/>
      <c r="OEC81" s="16"/>
      <c r="OED81" s="16"/>
      <c r="OEE81" s="16"/>
      <c r="OEF81" s="16"/>
      <c r="OEG81" s="16"/>
      <c r="OEH81" s="16"/>
      <c r="OEI81" s="16"/>
      <c r="OEJ81" s="16"/>
      <c r="OEK81" s="16"/>
      <c r="OEL81" s="16"/>
      <c r="OEM81" s="16"/>
      <c r="OEN81" s="16"/>
      <c r="OEO81" s="16"/>
      <c r="OEP81" s="16"/>
      <c r="OEQ81" s="16"/>
      <c r="OER81" s="16"/>
      <c r="OES81" s="16"/>
      <c r="OET81" s="16"/>
      <c r="OEU81" s="16"/>
      <c r="OEV81" s="16"/>
      <c r="OEW81" s="16"/>
      <c r="OEX81" s="16"/>
      <c r="OEY81" s="16"/>
      <c r="OEZ81" s="16"/>
      <c r="OFA81" s="16"/>
      <c r="OFB81" s="16"/>
      <c r="OFC81" s="16"/>
      <c r="OFD81" s="16"/>
      <c r="OFE81" s="16"/>
      <c r="OFF81" s="16"/>
      <c r="OFG81" s="16"/>
      <c r="OFH81" s="16"/>
      <c r="OFI81" s="16"/>
      <c r="OFJ81" s="16"/>
      <c r="OFK81" s="16"/>
      <c r="OFL81" s="16"/>
      <c r="OFM81" s="16"/>
      <c r="OFN81" s="16"/>
      <c r="OFO81" s="16"/>
      <c r="OFP81" s="16"/>
      <c r="OFQ81" s="16"/>
      <c r="OFR81" s="16"/>
      <c r="OFS81" s="16"/>
      <c r="OFT81" s="16"/>
      <c r="OFU81" s="16"/>
      <c r="OFV81" s="16"/>
      <c r="OFW81" s="16"/>
      <c r="OFX81" s="16"/>
      <c r="OFY81" s="16"/>
      <c r="OFZ81" s="16"/>
      <c r="OGA81" s="16"/>
      <c r="OGB81" s="16"/>
      <c r="OGC81" s="16"/>
      <c r="OGD81" s="16"/>
      <c r="OGE81" s="16"/>
      <c r="OGF81" s="16"/>
      <c r="OGG81" s="16"/>
      <c r="OGH81" s="16"/>
      <c r="OGI81" s="16"/>
      <c r="OGJ81" s="16"/>
      <c r="OGK81" s="16"/>
      <c r="OGL81" s="16"/>
      <c r="OGM81" s="16"/>
      <c r="OGN81" s="16"/>
      <c r="OGO81" s="16"/>
      <c r="OGP81" s="16"/>
      <c r="OGQ81" s="16"/>
      <c r="OGR81" s="16"/>
      <c r="OGS81" s="16"/>
      <c r="OGT81" s="16"/>
      <c r="OGU81" s="16"/>
      <c r="OGV81" s="16"/>
      <c r="OGW81" s="16"/>
      <c r="OGX81" s="16"/>
      <c r="OGY81" s="16"/>
      <c r="OGZ81" s="16"/>
      <c r="OHA81" s="16"/>
      <c r="OHB81" s="16"/>
      <c r="OHC81" s="16"/>
      <c r="OHD81" s="16"/>
      <c r="OHE81" s="16"/>
      <c r="OHF81" s="16"/>
      <c r="OHG81" s="16"/>
      <c r="OHH81" s="16"/>
      <c r="OHI81" s="16"/>
      <c r="OHJ81" s="16"/>
      <c r="OHK81" s="16"/>
      <c r="OHL81" s="16"/>
      <c r="OHM81" s="16"/>
      <c r="OHN81" s="16"/>
      <c r="OHO81" s="16"/>
      <c r="OHP81" s="16"/>
      <c r="OHQ81" s="16"/>
      <c r="OHR81" s="16"/>
      <c r="OHS81" s="16"/>
      <c r="OHT81" s="16"/>
      <c r="OHU81" s="16"/>
      <c r="OHV81" s="16"/>
      <c r="OHW81" s="16"/>
      <c r="OHX81" s="16"/>
      <c r="OHY81" s="16"/>
      <c r="OHZ81" s="16"/>
      <c r="OIA81" s="16"/>
      <c r="OIB81" s="16"/>
      <c r="OIC81" s="16"/>
      <c r="OID81" s="16"/>
      <c r="OIE81" s="16"/>
      <c r="OIF81" s="16"/>
      <c r="OIG81" s="16"/>
      <c r="OIH81" s="16"/>
      <c r="OII81" s="16"/>
      <c r="OIJ81" s="16"/>
      <c r="OIK81" s="16"/>
      <c r="OIL81" s="16"/>
      <c r="OIM81" s="16"/>
      <c r="OIN81" s="16"/>
      <c r="OIO81" s="16"/>
      <c r="OIP81" s="16"/>
      <c r="OIQ81" s="16"/>
      <c r="OIR81" s="16"/>
      <c r="OIS81" s="16"/>
      <c r="OIT81" s="16"/>
      <c r="OIU81" s="16"/>
      <c r="OIV81" s="16"/>
      <c r="OIW81" s="16"/>
      <c r="OIX81" s="16"/>
      <c r="OIY81" s="16"/>
      <c r="OIZ81" s="16"/>
      <c r="OJA81" s="16"/>
      <c r="OJB81" s="16"/>
      <c r="OJC81" s="16"/>
      <c r="OJD81" s="16"/>
      <c r="OJE81" s="16"/>
      <c r="OJF81" s="16"/>
      <c r="OJG81" s="16"/>
      <c r="OJH81" s="16"/>
      <c r="OJI81" s="16"/>
      <c r="OJJ81" s="16"/>
      <c r="OJK81" s="16"/>
      <c r="OJL81" s="16"/>
      <c r="OJM81" s="16"/>
      <c r="OJN81" s="16"/>
      <c r="OJO81" s="16"/>
      <c r="OJP81" s="16"/>
      <c r="OJQ81" s="16"/>
      <c r="OJR81" s="16"/>
      <c r="OJS81" s="16"/>
      <c r="OJT81" s="16"/>
      <c r="OJU81" s="16"/>
      <c r="OJV81" s="16"/>
      <c r="OJW81" s="16"/>
      <c r="OJX81" s="16"/>
      <c r="OJY81" s="16"/>
      <c r="OJZ81" s="16"/>
      <c r="OKA81" s="16"/>
      <c r="OKB81" s="16"/>
      <c r="OKC81" s="16"/>
      <c r="OKD81" s="16"/>
      <c r="OKE81" s="16"/>
      <c r="OKF81" s="16"/>
      <c r="OKG81" s="16"/>
      <c r="OKH81" s="16"/>
      <c r="OKI81" s="16"/>
      <c r="OKJ81" s="16"/>
      <c r="OKK81" s="16"/>
      <c r="OKL81" s="16"/>
      <c r="OKM81" s="16"/>
      <c r="OKN81" s="16"/>
      <c r="OKO81" s="16"/>
      <c r="OKP81" s="16"/>
      <c r="OKQ81" s="16"/>
      <c r="OKR81" s="16"/>
      <c r="OKS81" s="16"/>
      <c r="OKT81" s="16"/>
      <c r="OKU81" s="16"/>
      <c r="OKV81" s="16"/>
      <c r="OKW81" s="16"/>
      <c r="OKX81" s="16"/>
      <c r="OKY81" s="16"/>
      <c r="OKZ81" s="16"/>
      <c r="OLA81" s="16"/>
      <c r="OLB81" s="16"/>
      <c r="OLC81" s="16"/>
      <c r="OLD81" s="16"/>
      <c r="OLE81" s="16"/>
      <c r="OLF81" s="16"/>
      <c r="OLG81" s="16"/>
      <c r="OLH81" s="16"/>
      <c r="OLI81" s="16"/>
      <c r="OLJ81" s="16"/>
      <c r="OLK81" s="16"/>
      <c r="OLL81" s="16"/>
      <c r="OLM81" s="16"/>
      <c r="OLN81" s="16"/>
      <c r="OLO81" s="16"/>
      <c r="OLP81" s="16"/>
      <c r="OLQ81" s="16"/>
      <c r="OLR81" s="16"/>
      <c r="OLS81" s="16"/>
      <c r="OLT81" s="16"/>
      <c r="OLU81" s="16"/>
      <c r="OLV81" s="16"/>
      <c r="OLW81" s="16"/>
      <c r="OLX81" s="16"/>
      <c r="OLY81" s="16"/>
      <c r="OLZ81" s="16"/>
      <c r="OMA81" s="16"/>
      <c r="OMB81" s="16"/>
      <c r="OMC81" s="16"/>
      <c r="OMD81" s="16"/>
      <c r="OME81" s="16"/>
      <c r="OMF81" s="16"/>
      <c r="OMG81" s="16"/>
      <c r="OMH81" s="16"/>
      <c r="OMI81" s="16"/>
      <c r="OMJ81" s="16"/>
      <c r="OMK81" s="16"/>
      <c r="OML81" s="16"/>
      <c r="OMM81" s="16"/>
      <c r="OMN81" s="16"/>
      <c r="OMO81" s="16"/>
      <c r="OMP81" s="16"/>
      <c r="OMQ81" s="16"/>
      <c r="OMR81" s="16"/>
      <c r="OMS81" s="16"/>
      <c r="OMT81" s="16"/>
      <c r="OMU81" s="16"/>
      <c r="OMV81" s="16"/>
      <c r="OMW81" s="16"/>
      <c r="OMX81" s="16"/>
      <c r="OMY81" s="16"/>
      <c r="OMZ81" s="16"/>
      <c r="ONA81" s="16"/>
      <c r="ONB81" s="16"/>
      <c r="ONC81" s="16"/>
      <c r="OND81" s="16"/>
      <c r="ONE81" s="16"/>
      <c r="ONF81" s="16"/>
      <c r="ONG81" s="16"/>
      <c r="ONH81" s="16"/>
      <c r="ONI81" s="16"/>
      <c r="ONJ81" s="16"/>
      <c r="ONK81" s="16"/>
      <c r="ONL81" s="16"/>
      <c r="ONM81" s="16"/>
      <c r="ONN81" s="16"/>
      <c r="ONO81" s="16"/>
      <c r="ONP81" s="16"/>
      <c r="ONQ81" s="16"/>
      <c r="ONR81" s="16"/>
      <c r="ONS81" s="16"/>
      <c r="ONT81" s="16"/>
      <c r="ONU81" s="16"/>
      <c r="ONV81" s="16"/>
      <c r="ONW81" s="16"/>
      <c r="ONX81" s="16"/>
      <c r="ONY81" s="16"/>
      <c r="ONZ81" s="16"/>
      <c r="OOA81" s="16"/>
      <c r="OOB81" s="16"/>
      <c r="OOC81" s="16"/>
      <c r="OOD81" s="16"/>
      <c r="OOE81" s="16"/>
      <c r="OOF81" s="16"/>
      <c r="OOG81" s="16"/>
      <c r="OOH81" s="16"/>
      <c r="OOI81" s="16"/>
      <c r="OOJ81" s="16"/>
      <c r="OOK81" s="16"/>
      <c r="OOL81" s="16"/>
      <c r="OOM81" s="16"/>
      <c r="OON81" s="16"/>
      <c r="OOO81" s="16"/>
      <c r="OOP81" s="16"/>
      <c r="OOQ81" s="16"/>
      <c r="OOR81" s="16"/>
      <c r="OOS81" s="16"/>
      <c r="OOT81" s="16"/>
      <c r="OOU81" s="16"/>
      <c r="OOV81" s="16"/>
      <c r="OOW81" s="16"/>
      <c r="OOX81" s="16"/>
      <c r="OOY81" s="16"/>
      <c r="OOZ81" s="16"/>
      <c r="OPA81" s="16"/>
      <c r="OPB81" s="16"/>
      <c r="OPC81" s="16"/>
      <c r="OPD81" s="16"/>
      <c r="OPE81" s="16"/>
      <c r="OPF81" s="16"/>
      <c r="OPG81" s="16"/>
      <c r="OPH81" s="16"/>
      <c r="OPI81" s="16"/>
      <c r="OPJ81" s="16"/>
      <c r="OPK81" s="16"/>
      <c r="OPL81" s="16"/>
      <c r="OPM81" s="16"/>
      <c r="OPN81" s="16"/>
      <c r="OPO81" s="16"/>
      <c r="OPP81" s="16"/>
      <c r="OPQ81" s="16"/>
      <c r="OPR81" s="16"/>
      <c r="OPS81" s="16"/>
      <c r="OPT81" s="16"/>
      <c r="OPU81" s="16"/>
      <c r="OPV81" s="16"/>
      <c r="OPW81" s="16"/>
      <c r="OPX81" s="16"/>
      <c r="OPY81" s="16"/>
      <c r="OPZ81" s="16"/>
      <c r="OQA81" s="16"/>
      <c r="OQB81" s="16"/>
      <c r="OQC81" s="16"/>
      <c r="OQD81" s="16"/>
      <c r="OQE81" s="16"/>
      <c r="OQF81" s="16"/>
      <c r="OQG81" s="16"/>
      <c r="OQH81" s="16"/>
      <c r="OQI81" s="16"/>
      <c r="OQJ81" s="16"/>
      <c r="OQK81" s="16"/>
      <c r="OQL81" s="16"/>
      <c r="OQM81" s="16"/>
      <c r="OQN81" s="16"/>
      <c r="OQO81" s="16"/>
      <c r="OQP81" s="16"/>
      <c r="OQQ81" s="16"/>
      <c r="OQR81" s="16"/>
      <c r="OQS81" s="16"/>
      <c r="OQT81" s="16"/>
      <c r="OQU81" s="16"/>
      <c r="OQV81" s="16"/>
      <c r="OQW81" s="16"/>
      <c r="OQX81" s="16"/>
      <c r="OQY81" s="16"/>
      <c r="OQZ81" s="16"/>
      <c r="ORA81" s="16"/>
      <c r="ORB81" s="16"/>
      <c r="ORC81" s="16"/>
      <c r="ORD81" s="16"/>
      <c r="ORE81" s="16"/>
      <c r="ORF81" s="16"/>
      <c r="ORG81" s="16"/>
      <c r="ORH81" s="16"/>
      <c r="ORI81" s="16"/>
      <c r="ORJ81" s="16"/>
      <c r="ORK81" s="16"/>
      <c r="ORL81" s="16"/>
      <c r="ORM81" s="16"/>
      <c r="ORN81" s="16"/>
      <c r="ORO81" s="16"/>
      <c r="ORP81" s="16"/>
      <c r="ORQ81" s="16"/>
      <c r="ORR81" s="16"/>
      <c r="ORS81" s="16"/>
      <c r="ORT81" s="16"/>
      <c r="ORU81" s="16"/>
      <c r="ORV81" s="16"/>
      <c r="ORW81" s="16"/>
      <c r="ORX81" s="16"/>
      <c r="ORY81" s="16"/>
      <c r="ORZ81" s="16"/>
      <c r="OSA81" s="16"/>
      <c r="OSB81" s="16"/>
      <c r="OSC81" s="16"/>
      <c r="OSD81" s="16"/>
      <c r="OSE81" s="16"/>
      <c r="OSF81" s="16"/>
      <c r="OSG81" s="16"/>
      <c r="OSH81" s="16"/>
      <c r="OSI81" s="16"/>
      <c r="OSJ81" s="16"/>
      <c r="OSK81" s="16"/>
      <c r="OSL81" s="16"/>
      <c r="OSM81" s="16"/>
      <c r="OSN81" s="16"/>
      <c r="OSO81" s="16"/>
      <c r="OSP81" s="16"/>
      <c r="OSQ81" s="16"/>
      <c r="OSR81" s="16"/>
      <c r="OSS81" s="16"/>
      <c r="OST81" s="16"/>
      <c r="OSU81" s="16"/>
      <c r="OSV81" s="16"/>
      <c r="OSW81" s="16"/>
      <c r="OSX81" s="16"/>
      <c r="OSY81" s="16"/>
      <c r="OSZ81" s="16"/>
      <c r="OTA81" s="16"/>
      <c r="OTB81" s="16"/>
      <c r="OTC81" s="16"/>
      <c r="OTD81" s="16"/>
      <c r="OTE81" s="16"/>
      <c r="OTF81" s="16"/>
      <c r="OTG81" s="16"/>
      <c r="OTH81" s="16"/>
      <c r="OTI81" s="16"/>
      <c r="OTJ81" s="16"/>
      <c r="OTK81" s="16"/>
      <c r="OTL81" s="16"/>
      <c r="OTM81" s="16"/>
      <c r="OTN81" s="16"/>
      <c r="OTO81" s="16"/>
      <c r="OTP81" s="16"/>
      <c r="OTQ81" s="16"/>
      <c r="OTR81" s="16"/>
      <c r="OTS81" s="16"/>
      <c r="OTT81" s="16"/>
      <c r="OTU81" s="16"/>
      <c r="OTV81" s="16"/>
      <c r="OTW81" s="16"/>
      <c r="OTX81" s="16"/>
      <c r="OTY81" s="16"/>
      <c r="OTZ81" s="16"/>
      <c r="OUA81" s="16"/>
      <c r="OUB81" s="16"/>
      <c r="OUC81" s="16"/>
      <c r="OUD81" s="16"/>
      <c r="OUE81" s="16"/>
      <c r="OUF81" s="16"/>
      <c r="OUG81" s="16"/>
      <c r="OUH81" s="16"/>
      <c r="OUI81" s="16"/>
      <c r="OUJ81" s="16"/>
      <c r="OUK81" s="16"/>
      <c r="OUL81" s="16"/>
      <c r="OUM81" s="16"/>
      <c r="OUN81" s="16"/>
      <c r="OUO81" s="16"/>
      <c r="OUP81" s="16"/>
      <c r="OUQ81" s="16"/>
      <c r="OUR81" s="16"/>
      <c r="OUS81" s="16"/>
      <c r="OUT81" s="16"/>
      <c r="OUU81" s="16"/>
      <c r="OUV81" s="16"/>
      <c r="OUW81" s="16"/>
      <c r="OUX81" s="16"/>
      <c r="OUY81" s="16"/>
      <c r="OUZ81" s="16"/>
      <c r="OVA81" s="16"/>
      <c r="OVB81" s="16"/>
      <c r="OVC81" s="16"/>
      <c r="OVD81" s="16"/>
      <c r="OVE81" s="16"/>
      <c r="OVF81" s="16"/>
      <c r="OVG81" s="16"/>
      <c r="OVH81" s="16"/>
      <c r="OVI81" s="16"/>
      <c r="OVJ81" s="16"/>
      <c r="OVK81" s="16"/>
      <c r="OVL81" s="16"/>
      <c r="OVM81" s="16"/>
      <c r="OVN81" s="16"/>
      <c r="OVO81" s="16"/>
      <c r="OVP81" s="16"/>
      <c r="OVQ81" s="16"/>
      <c r="OVR81" s="16"/>
      <c r="OVS81" s="16"/>
      <c r="OVT81" s="16"/>
      <c r="OVU81" s="16"/>
      <c r="OVV81" s="16"/>
      <c r="OVW81" s="16"/>
      <c r="OVX81" s="16"/>
      <c r="OVY81" s="16"/>
      <c r="OVZ81" s="16"/>
      <c r="OWA81" s="16"/>
      <c r="OWB81" s="16"/>
      <c r="OWC81" s="16"/>
      <c r="OWD81" s="16"/>
      <c r="OWE81" s="16"/>
      <c r="OWF81" s="16"/>
      <c r="OWG81" s="16"/>
      <c r="OWH81" s="16"/>
      <c r="OWI81" s="16"/>
      <c r="OWJ81" s="16"/>
      <c r="OWK81" s="16"/>
      <c r="OWL81" s="16"/>
      <c r="OWM81" s="16"/>
      <c r="OWN81" s="16"/>
      <c r="OWO81" s="16"/>
      <c r="OWP81" s="16"/>
      <c r="OWQ81" s="16"/>
      <c r="OWR81" s="16"/>
      <c r="OWS81" s="16"/>
      <c r="OWT81" s="16"/>
      <c r="OWU81" s="16"/>
      <c r="OWV81" s="16"/>
      <c r="OWW81" s="16"/>
      <c r="OWX81" s="16"/>
      <c r="OWY81" s="16"/>
      <c r="OWZ81" s="16"/>
      <c r="OXA81" s="16"/>
      <c r="OXB81" s="16"/>
      <c r="OXC81" s="16"/>
      <c r="OXD81" s="16"/>
      <c r="OXE81" s="16"/>
      <c r="OXF81" s="16"/>
      <c r="OXG81" s="16"/>
      <c r="OXH81" s="16"/>
      <c r="OXI81" s="16"/>
      <c r="OXJ81" s="16"/>
      <c r="OXK81" s="16"/>
      <c r="OXL81" s="16"/>
      <c r="OXM81" s="16"/>
      <c r="OXN81" s="16"/>
      <c r="OXO81" s="16"/>
      <c r="OXP81" s="16"/>
      <c r="OXQ81" s="16"/>
      <c r="OXR81" s="16"/>
      <c r="OXS81" s="16"/>
      <c r="OXT81" s="16"/>
      <c r="OXU81" s="16"/>
      <c r="OXV81" s="16"/>
      <c r="OXW81" s="16"/>
      <c r="OXX81" s="16"/>
      <c r="OXY81" s="16"/>
      <c r="OXZ81" s="16"/>
      <c r="OYA81" s="16"/>
      <c r="OYB81" s="16"/>
      <c r="OYC81" s="16"/>
      <c r="OYD81" s="16"/>
      <c r="OYE81" s="16"/>
      <c r="OYF81" s="16"/>
      <c r="OYG81" s="16"/>
      <c r="OYH81" s="16"/>
      <c r="OYI81" s="16"/>
      <c r="OYJ81" s="16"/>
      <c r="OYK81" s="16"/>
      <c r="OYL81" s="16"/>
      <c r="OYM81" s="16"/>
      <c r="OYN81" s="16"/>
      <c r="OYO81" s="16"/>
      <c r="OYP81" s="16"/>
      <c r="OYQ81" s="16"/>
      <c r="OYR81" s="16"/>
      <c r="OYS81" s="16"/>
      <c r="OYT81" s="16"/>
      <c r="OYU81" s="16"/>
      <c r="OYV81" s="16"/>
      <c r="OYW81" s="16"/>
      <c r="OYX81" s="16"/>
      <c r="OYY81" s="16"/>
      <c r="OYZ81" s="16"/>
      <c r="OZA81" s="16"/>
      <c r="OZB81" s="16"/>
      <c r="OZC81" s="16"/>
      <c r="OZD81" s="16"/>
      <c r="OZE81" s="16"/>
      <c r="OZF81" s="16"/>
      <c r="OZG81" s="16"/>
      <c r="OZH81" s="16"/>
      <c r="OZI81" s="16"/>
      <c r="OZJ81" s="16"/>
      <c r="OZK81" s="16"/>
      <c r="OZL81" s="16"/>
      <c r="OZM81" s="16"/>
      <c r="OZN81" s="16"/>
      <c r="OZO81" s="16"/>
      <c r="OZP81" s="16"/>
      <c r="OZQ81" s="16"/>
      <c r="OZR81" s="16"/>
      <c r="OZS81" s="16"/>
      <c r="OZT81" s="16"/>
      <c r="OZU81" s="16"/>
      <c r="OZV81" s="16"/>
      <c r="OZW81" s="16"/>
      <c r="OZX81" s="16"/>
      <c r="OZY81" s="16"/>
      <c r="OZZ81" s="16"/>
      <c r="PAA81" s="16"/>
      <c r="PAB81" s="16"/>
      <c r="PAC81" s="16"/>
      <c r="PAD81" s="16"/>
      <c r="PAE81" s="16"/>
      <c r="PAF81" s="16"/>
      <c r="PAG81" s="16"/>
      <c r="PAH81" s="16"/>
      <c r="PAI81" s="16"/>
      <c r="PAJ81" s="16"/>
      <c r="PAK81" s="16"/>
      <c r="PAL81" s="16"/>
      <c r="PAM81" s="16"/>
      <c r="PAN81" s="16"/>
      <c r="PAO81" s="16"/>
      <c r="PAP81" s="16"/>
      <c r="PAQ81" s="16"/>
      <c r="PAR81" s="16"/>
      <c r="PAS81" s="16"/>
      <c r="PAT81" s="16"/>
      <c r="PAU81" s="16"/>
      <c r="PAV81" s="16"/>
      <c r="PAW81" s="16"/>
      <c r="PAX81" s="16"/>
      <c r="PAY81" s="16"/>
      <c r="PAZ81" s="16"/>
      <c r="PBA81" s="16"/>
      <c r="PBB81" s="16"/>
      <c r="PBC81" s="16"/>
      <c r="PBD81" s="16"/>
      <c r="PBE81" s="16"/>
      <c r="PBF81" s="16"/>
      <c r="PBG81" s="16"/>
      <c r="PBH81" s="16"/>
      <c r="PBI81" s="16"/>
      <c r="PBJ81" s="16"/>
      <c r="PBK81" s="16"/>
      <c r="PBL81" s="16"/>
      <c r="PBM81" s="16"/>
      <c r="PBN81" s="16"/>
      <c r="PBO81" s="16"/>
      <c r="PBP81" s="16"/>
      <c r="PBQ81" s="16"/>
      <c r="PBR81" s="16"/>
      <c r="PBS81" s="16"/>
      <c r="PBT81" s="16"/>
      <c r="PBU81" s="16"/>
      <c r="PBV81" s="16"/>
      <c r="PBW81" s="16"/>
      <c r="PBX81" s="16"/>
      <c r="PBY81" s="16"/>
      <c r="PBZ81" s="16"/>
      <c r="PCA81" s="16"/>
      <c r="PCB81" s="16"/>
      <c r="PCC81" s="16"/>
      <c r="PCD81" s="16"/>
      <c r="PCE81" s="16"/>
      <c r="PCF81" s="16"/>
      <c r="PCG81" s="16"/>
      <c r="PCH81" s="16"/>
      <c r="PCI81" s="16"/>
      <c r="PCJ81" s="16"/>
      <c r="PCK81" s="16"/>
      <c r="PCL81" s="16"/>
      <c r="PCM81" s="16"/>
      <c r="PCN81" s="16"/>
      <c r="PCO81" s="16"/>
      <c r="PCP81" s="16"/>
      <c r="PCQ81" s="16"/>
      <c r="PCR81" s="16"/>
      <c r="PCS81" s="16"/>
      <c r="PCT81" s="16"/>
      <c r="PCU81" s="16"/>
      <c r="PCV81" s="16"/>
      <c r="PCW81" s="16"/>
      <c r="PCX81" s="16"/>
      <c r="PCY81" s="16"/>
      <c r="PCZ81" s="16"/>
      <c r="PDA81" s="16"/>
      <c r="PDB81" s="16"/>
      <c r="PDC81" s="16"/>
      <c r="PDD81" s="16"/>
      <c r="PDE81" s="16"/>
      <c r="PDF81" s="16"/>
      <c r="PDG81" s="16"/>
      <c r="PDH81" s="16"/>
      <c r="PDI81" s="16"/>
      <c r="PDJ81" s="16"/>
      <c r="PDK81" s="16"/>
      <c r="PDL81" s="16"/>
      <c r="PDM81" s="16"/>
      <c r="PDN81" s="16"/>
      <c r="PDO81" s="16"/>
      <c r="PDP81" s="16"/>
      <c r="PDQ81" s="16"/>
      <c r="PDR81" s="16"/>
      <c r="PDS81" s="16"/>
      <c r="PDT81" s="16"/>
      <c r="PDU81" s="16"/>
      <c r="PDV81" s="16"/>
      <c r="PDW81" s="16"/>
      <c r="PDX81" s="16"/>
      <c r="PDY81" s="16"/>
      <c r="PDZ81" s="16"/>
      <c r="PEA81" s="16"/>
      <c r="PEB81" s="16"/>
      <c r="PEC81" s="16"/>
      <c r="PED81" s="16"/>
      <c r="PEE81" s="16"/>
      <c r="PEF81" s="16"/>
      <c r="PEG81" s="16"/>
      <c r="PEH81" s="16"/>
      <c r="PEI81" s="16"/>
      <c r="PEJ81" s="16"/>
      <c r="PEK81" s="16"/>
      <c r="PEL81" s="16"/>
      <c r="PEM81" s="16"/>
      <c r="PEN81" s="16"/>
      <c r="PEO81" s="16"/>
      <c r="PEP81" s="16"/>
      <c r="PEQ81" s="16"/>
      <c r="PER81" s="16"/>
      <c r="PES81" s="16"/>
      <c r="PET81" s="16"/>
      <c r="PEU81" s="16"/>
      <c r="PEV81" s="16"/>
      <c r="PEW81" s="16"/>
      <c r="PEX81" s="16"/>
      <c r="PEY81" s="16"/>
      <c r="PEZ81" s="16"/>
      <c r="PFA81" s="16"/>
      <c r="PFB81" s="16"/>
      <c r="PFC81" s="16"/>
      <c r="PFD81" s="16"/>
      <c r="PFE81" s="16"/>
      <c r="PFF81" s="16"/>
      <c r="PFG81" s="16"/>
      <c r="PFH81" s="16"/>
      <c r="PFI81" s="16"/>
      <c r="PFJ81" s="16"/>
      <c r="PFK81" s="16"/>
      <c r="PFL81" s="16"/>
      <c r="PFM81" s="16"/>
      <c r="PFN81" s="16"/>
      <c r="PFO81" s="16"/>
      <c r="PFP81" s="16"/>
      <c r="PFQ81" s="16"/>
      <c r="PFR81" s="16"/>
      <c r="PFS81" s="16"/>
      <c r="PFT81" s="16"/>
      <c r="PFU81" s="16"/>
      <c r="PFV81" s="16"/>
      <c r="PFW81" s="16"/>
      <c r="PFX81" s="16"/>
      <c r="PFY81" s="16"/>
      <c r="PFZ81" s="16"/>
      <c r="PGA81" s="16"/>
      <c r="PGB81" s="16"/>
      <c r="PGC81" s="16"/>
      <c r="PGD81" s="16"/>
      <c r="PGE81" s="16"/>
      <c r="PGF81" s="16"/>
      <c r="PGG81" s="16"/>
      <c r="PGH81" s="16"/>
      <c r="PGI81" s="16"/>
      <c r="PGJ81" s="16"/>
      <c r="PGK81" s="16"/>
      <c r="PGL81" s="16"/>
      <c r="PGM81" s="16"/>
      <c r="PGN81" s="16"/>
      <c r="PGO81" s="16"/>
      <c r="PGP81" s="16"/>
      <c r="PGQ81" s="16"/>
      <c r="PGR81" s="16"/>
      <c r="PGS81" s="16"/>
      <c r="PGT81" s="16"/>
      <c r="PGU81" s="16"/>
      <c r="PGV81" s="16"/>
      <c r="PGW81" s="16"/>
      <c r="PGX81" s="16"/>
      <c r="PGY81" s="16"/>
      <c r="PGZ81" s="16"/>
      <c r="PHA81" s="16"/>
      <c r="PHB81" s="16"/>
      <c r="PHC81" s="16"/>
      <c r="PHD81" s="16"/>
      <c r="PHE81" s="16"/>
      <c r="PHF81" s="16"/>
      <c r="PHG81" s="16"/>
      <c r="PHH81" s="16"/>
      <c r="PHI81" s="16"/>
      <c r="PHJ81" s="16"/>
      <c r="PHK81" s="16"/>
      <c r="PHL81" s="16"/>
      <c r="PHM81" s="16"/>
      <c r="PHN81" s="16"/>
      <c r="PHO81" s="16"/>
      <c r="PHP81" s="16"/>
      <c r="PHQ81" s="16"/>
      <c r="PHR81" s="16"/>
      <c r="PHS81" s="16"/>
      <c r="PHT81" s="16"/>
      <c r="PHU81" s="16"/>
      <c r="PHV81" s="16"/>
      <c r="PHW81" s="16"/>
      <c r="PHX81" s="16"/>
      <c r="PHY81" s="16"/>
      <c r="PHZ81" s="16"/>
      <c r="PIA81" s="16"/>
      <c r="PIB81" s="16"/>
      <c r="PIC81" s="16"/>
      <c r="PID81" s="16"/>
      <c r="PIE81" s="16"/>
      <c r="PIF81" s="16"/>
      <c r="PIG81" s="16"/>
      <c r="PIH81" s="16"/>
      <c r="PII81" s="16"/>
      <c r="PIJ81" s="16"/>
      <c r="PIK81" s="16"/>
      <c r="PIL81" s="16"/>
      <c r="PIM81" s="16"/>
      <c r="PIN81" s="16"/>
      <c r="PIO81" s="16"/>
      <c r="PIP81" s="16"/>
      <c r="PIQ81" s="16"/>
      <c r="PIR81" s="16"/>
      <c r="PIS81" s="16"/>
      <c r="PIT81" s="16"/>
      <c r="PIU81" s="16"/>
      <c r="PIV81" s="16"/>
      <c r="PIW81" s="16"/>
      <c r="PIX81" s="16"/>
      <c r="PIY81" s="16"/>
      <c r="PIZ81" s="16"/>
      <c r="PJA81" s="16"/>
      <c r="PJB81" s="16"/>
      <c r="PJC81" s="16"/>
      <c r="PJD81" s="16"/>
      <c r="PJE81" s="16"/>
      <c r="PJF81" s="16"/>
      <c r="PJG81" s="16"/>
      <c r="PJH81" s="16"/>
      <c r="PJI81" s="16"/>
      <c r="PJJ81" s="16"/>
      <c r="PJK81" s="16"/>
      <c r="PJL81" s="16"/>
      <c r="PJM81" s="16"/>
      <c r="PJN81" s="16"/>
      <c r="PJO81" s="16"/>
      <c r="PJP81" s="16"/>
      <c r="PJQ81" s="16"/>
      <c r="PJR81" s="16"/>
      <c r="PJS81" s="16"/>
      <c r="PJT81" s="16"/>
      <c r="PJU81" s="16"/>
      <c r="PJV81" s="16"/>
      <c r="PJW81" s="16"/>
      <c r="PJX81" s="16"/>
      <c r="PJY81" s="16"/>
      <c r="PJZ81" s="16"/>
      <c r="PKA81" s="16"/>
      <c r="PKB81" s="16"/>
      <c r="PKC81" s="16"/>
      <c r="PKD81" s="16"/>
      <c r="PKE81" s="16"/>
      <c r="PKF81" s="16"/>
      <c r="PKG81" s="16"/>
      <c r="PKH81" s="16"/>
      <c r="PKI81" s="16"/>
      <c r="PKJ81" s="16"/>
      <c r="PKK81" s="16"/>
      <c r="PKL81" s="16"/>
      <c r="PKM81" s="16"/>
      <c r="PKN81" s="16"/>
      <c r="PKO81" s="16"/>
      <c r="PKP81" s="16"/>
      <c r="PKQ81" s="16"/>
      <c r="PKR81" s="16"/>
      <c r="PKS81" s="16"/>
      <c r="PKT81" s="16"/>
      <c r="PKU81" s="16"/>
      <c r="PKV81" s="16"/>
      <c r="PKW81" s="16"/>
      <c r="PKX81" s="16"/>
      <c r="PKY81" s="16"/>
      <c r="PKZ81" s="16"/>
      <c r="PLA81" s="16"/>
      <c r="PLB81" s="16"/>
      <c r="PLC81" s="16"/>
      <c r="PLD81" s="16"/>
      <c r="PLE81" s="16"/>
      <c r="PLF81" s="16"/>
      <c r="PLG81" s="16"/>
      <c r="PLH81" s="16"/>
      <c r="PLI81" s="16"/>
      <c r="PLJ81" s="16"/>
      <c r="PLK81" s="16"/>
      <c r="PLL81" s="16"/>
      <c r="PLM81" s="16"/>
      <c r="PLN81" s="16"/>
      <c r="PLO81" s="16"/>
      <c r="PLP81" s="16"/>
      <c r="PLQ81" s="16"/>
      <c r="PLR81" s="16"/>
      <c r="PLS81" s="16"/>
      <c r="PLT81" s="16"/>
      <c r="PLU81" s="16"/>
      <c r="PLV81" s="16"/>
      <c r="PLW81" s="16"/>
      <c r="PLX81" s="16"/>
      <c r="PLY81" s="16"/>
      <c r="PLZ81" s="16"/>
      <c r="PMA81" s="16"/>
      <c r="PMB81" s="16"/>
      <c r="PMC81" s="16"/>
      <c r="PMD81" s="16"/>
      <c r="PME81" s="16"/>
      <c r="PMF81" s="16"/>
      <c r="PMG81" s="16"/>
      <c r="PMH81" s="16"/>
      <c r="PMI81" s="16"/>
      <c r="PMJ81" s="16"/>
      <c r="PMK81" s="16"/>
      <c r="PML81" s="16"/>
      <c r="PMM81" s="16"/>
      <c r="PMN81" s="16"/>
      <c r="PMO81" s="16"/>
      <c r="PMP81" s="16"/>
      <c r="PMQ81" s="16"/>
      <c r="PMR81" s="16"/>
      <c r="PMS81" s="16"/>
      <c r="PMT81" s="16"/>
      <c r="PMU81" s="16"/>
      <c r="PMV81" s="16"/>
      <c r="PMW81" s="16"/>
      <c r="PMX81" s="16"/>
      <c r="PMY81" s="16"/>
      <c r="PMZ81" s="16"/>
      <c r="PNA81" s="16"/>
      <c r="PNB81" s="16"/>
      <c r="PNC81" s="16"/>
      <c r="PND81" s="16"/>
      <c r="PNE81" s="16"/>
      <c r="PNF81" s="16"/>
      <c r="PNG81" s="16"/>
      <c r="PNH81" s="16"/>
      <c r="PNI81" s="16"/>
      <c r="PNJ81" s="16"/>
      <c r="PNK81" s="16"/>
      <c r="PNL81" s="16"/>
      <c r="PNM81" s="16"/>
      <c r="PNN81" s="16"/>
      <c r="PNO81" s="16"/>
      <c r="PNP81" s="16"/>
      <c r="PNQ81" s="16"/>
      <c r="PNR81" s="16"/>
      <c r="PNS81" s="16"/>
      <c r="PNT81" s="16"/>
      <c r="PNU81" s="16"/>
      <c r="PNV81" s="16"/>
      <c r="PNW81" s="16"/>
      <c r="PNX81" s="16"/>
      <c r="PNY81" s="16"/>
      <c r="PNZ81" s="16"/>
      <c r="POA81" s="16"/>
      <c r="POB81" s="16"/>
      <c r="POC81" s="16"/>
      <c r="POD81" s="16"/>
      <c r="POE81" s="16"/>
      <c r="POF81" s="16"/>
      <c r="POG81" s="16"/>
      <c r="POH81" s="16"/>
      <c r="POI81" s="16"/>
      <c r="POJ81" s="16"/>
      <c r="POK81" s="16"/>
      <c r="POL81" s="16"/>
      <c r="POM81" s="16"/>
      <c r="PON81" s="16"/>
      <c r="POO81" s="16"/>
      <c r="POP81" s="16"/>
      <c r="POQ81" s="16"/>
      <c r="POR81" s="16"/>
      <c r="POS81" s="16"/>
      <c r="POT81" s="16"/>
      <c r="POU81" s="16"/>
      <c r="POV81" s="16"/>
      <c r="POW81" s="16"/>
      <c r="POX81" s="16"/>
      <c r="POY81" s="16"/>
      <c r="POZ81" s="16"/>
      <c r="PPA81" s="16"/>
      <c r="PPB81" s="16"/>
      <c r="PPC81" s="16"/>
      <c r="PPD81" s="16"/>
      <c r="PPE81" s="16"/>
      <c r="PPF81" s="16"/>
      <c r="PPG81" s="16"/>
      <c r="PPH81" s="16"/>
      <c r="PPI81" s="16"/>
      <c r="PPJ81" s="16"/>
      <c r="PPK81" s="16"/>
      <c r="PPL81" s="16"/>
      <c r="PPM81" s="16"/>
      <c r="PPN81" s="16"/>
      <c r="PPO81" s="16"/>
      <c r="PPP81" s="16"/>
      <c r="PPQ81" s="16"/>
      <c r="PPR81" s="16"/>
      <c r="PPS81" s="16"/>
      <c r="PPT81" s="16"/>
      <c r="PPU81" s="16"/>
      <c r="PPV81" s="16"/>
      <c r="PPW81" s="16"/>
      <c r="PPX81" s="16"/>
      <c r="PPY81" s="16"/>
      <c r="PPZ81" s="16"/>
      <c r="PQA81" s="16"/>
      <c r="PQB81" s="16"/>
      <c r="PQC81" s="16"/>
      <c r="PQD81" s="16"/>
      <c r="PQE81" s="16"/>
      <c r="PQF81" s="16"/>
      <c r="PQG81" s="16"/>
      <c r="PQH81" s="16"/>
      <c r="PQI81" s="16"/>
      <c r="PQJ81" s="16"/>
      <c r="PQK81" s="16"/>
      <c r="PQL81" s="16"/>
      <c r="PQM81" s="16"/>
      <c r="PQN81" s="16"/>
      <c r="PQO81" s="16"/>
      <c r="PQP81" s="16"/>
      <c r="PQQ81" s="16"/>
      <c r="PQR81" s="16"/>
      <c r="PQS81" s="16"/>
      <c r="PQT81" s="16"/>
      <c r="PQU81" s="16"/>
      <c r="PQV81" s="16"/>
      <c r="PQW81" s="16"/>
      <c r="PQX81" s="16"/>
      <c r="PQY81" s="16"/>
      <c r="PQZ81" s="16"/>
      <c r="PRA81" s="16"/>
      <c r="PRB81" s="16"/>
      <c r="PRC81" s="16"/>
      <c r="PRD81" s="16"/>
      <c r="PRE81" s="16"/>
      <c r="PRF81" s="16"/>
      <c r="PRG81" s="16"/>
      <c r="PRH81" s="16"/>
      <c r="PRI81" s="16"/>
      <c r="PRJ81" s="16"/>
      <c r="PRK81" s="16"/>
      <c r="PRL81" s="16"/>
      <c r="PRM81" s="16"/>
      <c r="PRN81" s="16"/>
      <c r="PRO81" s="16"/>
      <c r="PRP81" s="16"/>
      <c r="PRQ81" s="16"/>
      <c r="PRR81" s="16"/>
      <c r="PRS81" s="16"/>
      <c r="PRT81" s="16"/>
      <c r="PRU81" s="16"/>
      <c r="PRV81" s="16"/>
      <c r="PRW81" s="16"/>
      <c r="PRX81" s="16"/>
      <c r="PRY81" s="16"/>
      <c r="PRZ81" s="16"/>
      <c r="PSA81" s="16"/>
      <c r="PSB81" s="16"/>
      <c r="PSC81" s="16"/>
      <c r="PSD81" s="16"/>
      <c r="PSE81" s="16"/>
      <c r="PSF81" s="16"/>
      <c r="PSG81" s="16"/>
      <c r="PSH81" s="16"/>
      <c r="PSI81" s="16"/>
      <c r="PSJ81" s="16"/>
      <c r="PSK81" s="16"/>
      <c r="PSL81" s="16"/>
      <c r="PSM81" s="16"/>
      <c r="PSN81" s="16"/>
      <c r="PSO81" s="16"/>
      <c r="PSP81" s="16"/>
      <c r="PSQ81" s="16"/>
      <c r="PSR81" s="16"/>
      <c r="PSS81" s="16"/>
      <c r="PST81" s="16"/>
      <c r="PSU81" s="16"/>
      <c r="PSV81" s="16"/>
      <c r="PSW81" s="16"/>
      <c r="PSX81" s="16"/>
      <c r="PSY81" s="16"/>
      <c r="PSZ81" s="16"/>
      <c r="PTA81" s="16"/>
      <c r="PTB81" s="16"/>
      <c r="PTC81" s="16"/>
      <c r="PTD81" s="16"/>
      <c r="PTE81" s="16"/>
      <c r="PTF81" s="16"/>
      <c r="PTG81" s="16"/>
      <c r="PTH81" s="16"/>
      <c r="PTI81" s="16"/>
      <c r="PTJ81" s="16"/>
      <c r="PTK81" s="16"/>
      <c r="PTL81" s="16"/>
      <c r="PTM81" s="16"/>
      <c r="PTN81" s="16"/>
      <c r="PTO81" s="16"/>
      <c r="PTP81" s="16"/>
      <c r="PTQ81" s="16"/>
      <c r="PTR81" s="16"/>
      <c r="PTS81" s="16"/>
      <c r="PTT81" s="16"/>
      <c r="PTU81" s="16"/>
      <c r="PTV81" s="16"/>
      <c r="PTW81" s="16"/>
      <c r="PTX81" s="16"/>
      <c r="PTY81" s="16"/>
      <c r="PTZ81" s="16"/>
      <c r="PUA81" s="16"/>
      <c r="PUB81" s="16"/>
      <c r="PUC81" s="16"/>
      <c r="PUD81" s="16"/>
      <c r="PUE81" s="16"/>
      <c r="PUF81" s="16"/>
      <c r="PUG81" s="16"/>
      <c r="PUH81" s="16"/>
      <c r="PUI81" s="16"/>
      <c r="PUJ81" s="16"/>
      <c r="PUK81" s="16"/>
      <c r="PUL81" s="16"/>
      <c r="PUM81" s="16"/>
      <c r="PUN81" s="16"/>
      <c r="PUO81" s="16"/>
      <c r="PUP81" s="16"/>
      <c r="PUQ81" s="16"/>
      <c r="PUR81" s="16"/>
      <c r="PUS81" s="16"/>
      <c r="PUT81" s="16"/>
      <c r="PUU81" s="16"/>
      <c r="PUV81" s="16"/>
      <c r="PUW81" s="16"/>
      <c r="PUX81" s="16"/>
      <c r="PUY81" s="16"/>
      <c r="PUZ81" s="16"/>
      <c r="PVA81" s="16"/>
      <c r="PVB81" s="16"/>
      <c r="PVC81" s="16"/>
      <c r="PVD81" s="16"/>
      <c r="PVE81" s="16"/>
      <c r="PVF81" s="16"/>
      <c r="PVG81" s="16"/>
      <c r="PVH81" s="16"/>
      <c r="PVI81" s="16"/>
      <c r="PVJ81" s="16"/>
      <c r="PVK81" s="16"/>
      <c r="PVL81" s="16"/>
      <c r="PVM81" s="16"/>
      <c r="PVN81" s="16"/>
      <c r="PVO81" s="16"/>
      <c r="PVP81" s="16"/>
      <c r="PVQ81" s="16"/>
      <c r="PVR81" s="16"/>
      <c r="PVS81" s="16"/>
      <c r="PVT81" s="16"/>
      <c r="PVU81" s="16"/>
      <c r="PVV81" s="16"/>
      <c r="PVW81" s="16"/>
      <c r="PVX81" s="16"/>
      <c r="PVY81" s="16"/>
      <c r="PVZ81" s="16"/>
      <c r="PWA81" s="16"/>
      <c r="PWB81" s="16"/>
      <c r="PWC81" s="16"/>
      <c r="PWD81" s="16"/>
      <c r="PWE81" s="16"/>
      <c r="PWF81" s="16"/>
      <c r="PWG81" s="16"/>
      <c r="PWH81" s="16"/>
      <c r="PWI81" s="16"/>
      <c r="PWJ81" s="16"/>
      <c r="PWK81" s="16"/>
      <c r="PWL81" s="16"/>
      <c r="PWM81" s="16"/>
      <c r="PWN81" s="16"/>
      <c r="PWO81" s="16"/>
      <c r="PWP81" s="16"/>
      <c r="PWQ81" s="16"/>
      <c r="PWR81" s="16"/>
      <c r="PWS81" s="16"/>
      <c r="PWT81" s="16"/>
      <c r="PWU81" s="16"/>
      <c r="PWV81" s="16"/>
      <c r="PWW81" s="16"/>
      <c r="PWX81" s="16"/>
      <c r="PWY81" s="16"/>
      <c r="PWZ81" s="16"/>
      <c r="PXA81" s="16"/>
      <c r="PXB81" s="16"/>
      <c r="PXC81" s="16"/>
      <c r="PXD81" s="16"/>
      <c r="PXE81" s="16"/>
      <c r="PXF81" s="16"/>
      <c r="PXG81" s="16"/>
      <c r="PXH81" s="16"/>
      <c r="PXI81" s="16"/>
      <c r="PXJ81" s="16"/>
      <c r="PXK81" s="16"/>
      <c r="PXL81" s="16"/>
      <c r="PXM81" s="16"/>
      <c r="PXN81" s="16"/>
      <c r="PXO81" s="16"/>
      <c r="PXP81" s="16"/>
      <c r="PXQ81" s="16"/>
      <c r="PXR81" s="16"/>
      <c r="PXS81" s="16"/>
      <c r="PXT81" s="16"/>
      <c r="PXU81" s="16"/>
      <c r="PXV81" s="16"/>
      <c r="PXW81" s="16"/>
      <c r="PXX81" s="16"/>
      <c r="PXY81" s="16"/>
      <c r="PXZ81" s="16"/>
      <c r="PYA81" s="16"/>
      <c r="PYB81" s="16"/>
      <c r="PYC81" s="16"/>
      <c r="PYD81" s="16"/>
      <c r="PYE81" s="16"/>
      <c r="PYF81" s="16"/>
      <c r="PYG81" s="16"/>
      <c r="PYH81" s="16"/>
      <c r="PYI81" s="16"/>
      <c r="PYJ81" s="16"/>
      <c r="PYK81" s="16"/>
      <c r="PYL81" s="16"/>
      <c r="PYM81" s="16"/>
      <c r="PYN81" s="16"/>
      <c r="PYO81" s="16"/>
      <c r="PYP81" s="16"/>
      <c r="PYQ81" s="16"/>
      <c r="PYR81" s="16"/>
      <c r="PYS81" s="16"/>
      <c r="PYT81" s="16"/>
      <c r="PYU81" s="16"/>
      <c r="PYV81" s="16"/>
      <c r="PYW81" s="16"/>
      <c r="PYX81" s="16"/>
      <c r="PYY81" s="16"/>
      <c r="PYZ81" s="16"/>
      <c r="PZA81" s="16"/>
      <c r="PZB81" s="16"/>
      <c r="PZC81" s="16"/>
      <c r="PZD81" s="16"/>
      <c r="PZE81" s="16"/>
      <c r="PZF81" s="16"/>
      <c r="PZG81" s="16"/>
      <c r="PZH81" s="16"/>
      <c r="PZI81" s="16"/>
      <c r="PZJ81" s="16"/>
      <c r="PZK81" s="16"/>
      <c r="PZL81" s="16"/>
      <c r="PZM81" s="16"/>
      <c r="PZN81" s="16"/>
      <c r="PZO81" s="16"/>
      <c r="PZP81" s="16"/>
      <c r="PZQ81" s="16"/>
      <c r="PZR81" s="16"/>
      <c r="PZS81" s="16"/>
      <c r="PZT81" s="16"/>
      <c r="PZU81" s="16"/>
      <c r="PZV81" s="16"/>
      <c r="PZW81" s="16"/>
      <c r="PZX81" s="16"/>
      <c r="PZY81" s="16"/>
      <c r="PZZ81" s="16"/>
      <c r="QAA81" s="16"/>
      <c r="QAB81" s="16"/>
      <c r="QAC81" s="16"/>
      <c r="QAD81" s="16"/>
      <c r="QAE81" s="16"/>
      <c r="QAF81" s="16"/>
      <c r="QAG81" s="16"/>
      <c r="QAH81" s="16"/>
      <c r="QAI81" s="16"/>
      <c r="QAJ81" s="16"/>
      <c r="QAK81" s="16"/>
      <c r="QAL81" s="16"/>
      <c r="QAM81" s="16"/>
      <c r="QAN81" s="16"/>
      <c r="QAO81" s="16"/>
      <c r="QAP81" s="16"/>
      <c r="QAQ81" s="16"/>
      <c r="QAR81" s="16"/>
      <c r="QAS81" s="16"/>
      <c r="QAT81" s="16"/>
      <c r="QAU81" s="16"/>
      <c r="QAV81" s="16"/>
      <c r="QAW81" s="16"/>
      <c r="QAX81" s="16"/>
      <c r="QAY81" s="16"/>
      <c r="QAZ81" s="16"/>
      <c r="QBA81" s="16"/>
      <c r="QBB81" s="16"/>
      <c r="QBC81" s="16"/>
      <c r="QBD81" s="16"/>
      <c r="QBE81" s="16"/>
      <c r="QBF81" s="16"/>
      <c r="QBG81" s="16"/>
      <c r="QBH81" s="16"/>
      <c r="QBI81" s="16"/>
      <c r="QBJ81" s="16"/>
      <c r="QBK81" s="16"/>
      <c r="QBL81" s="16"/>
      <c r="QBM81" s="16"/>
      <c r="QBN81" s="16"/>
      <c r="QBO81" s="16"/>
      <c r="QBP81" s="16"/>
      <c r="QBQ81" s="16"/>
      <c r="QBR81" s="16"/>
      <c r="QBS81" s="16"/>
      <c r="QBT81" s="16"/>
      <c r="QBU81" s="16"/>
      <c r="QBV81" s="16"/>
      <c r="QBW81" s="16"/>
      <c r="QBX81" s="16"/>
      <c r="QBY81" s="16"/>
      <c r="QBZ81" s="16"/>
      <c r="QCA81" s="16"/>
      <c r="QCB81" s="16"/>
      <c r="QCC81" s="16"/>
      <c r="QCD81" s="16"/>
      <c r="QCE81" s="16"/>
      <c r="QCF81" s="16"/>
      <c r="QCG81" s="16"/>
      <c r="QCH81" s="16"/>
      <c r="QCI81" s="16"/>
      <c r="QCJ81" s="16"/>
      <c r="QCK81" s="16"/>
      <c r="QCL81" s="16"/>
      <c r="QCM81" s="16"/>
      <c r="QCN81" s="16"/>
      <c r="QCO81" s="16"/>
      <c r="QCP81" s="16"/>
      <c r="QCQ81" s="16"/>
      <c r="QCR81" s="16"/>
      <c r="QCS81" s="16"/>
      <c r="QCT81" s="16"/>
      <c r="QCU81" s="16"/>
      <c r="QCV81" s="16"/>
      <c r="QCW81" s="16"/>
      <c r="QCX81" s="16"/>
      <c r="QCY81" s="16"/>
      <c r="QCZ81" s="16"/>
      <c r="QDA81" s="16"/>
      <c r="QDB81" s="16"/>
      <c r="QDC81" s="16"/>
      <c r="QDD81" s="16"/>
      <c r="QDE81" s="16"/>
      <c r="QDF81" s="16"/>
      <c r="QDG81" s="16"/>
      <c r="QDH81" s="16"/>
      <c r="QDI81" s="16"/>
      <c r="QDJ81" s="16"/>
      <c r="QDK81" s="16"/>
      <c r="QDL81" s="16"/>
      <c r="QDM81" s="16"/>
      <c r="QDN81" s="16"/>
      <c r="QDO81" s="16"/>
      <c r="QDP81" s="16"/>
      <c r="QDQ81" s="16"/>
      <c r="QDR81" s="16"/>
      <c r="QDS81" s="16"/>
      <c r="QDT81" s="16"/>
      <c r="QDU81" s="16"/>
      <c r="QDV81" s="16"/>
      <c r="QDW81" s="16"/>
      <c r="QDX81" s="16"/>
      <c r="QDY81" s="16"/>
      <c r="QDZ81" s="16"/>
      <c r="QEA81" s="16"/>
      <c r="QEB81" s="16"/>
      <c r="QEC81" s="16"/>
      <c r="QED81" s="16"/>
      <c r="QEE81" s="16"/>
      <c r="QEF81" s="16"/>
      <c r="QEG81" s="16"/>
      <c r="QEH81" s="16"/>
      <c r="QEI81" s="16"/>
      <c r="QEJ81" s="16"/>
      <c r="QEK81" s="16"/>
      <c r="QEL81" s="16"/>
      <c r="QEM81" s="16"/>
      <c r="QEN81" s="16"/>
      <c r="QEO81" s="16"/>
      <c r="QEP81" s="16"/>
      <c r="QEQ81" s="16"/>
      <c r="QER81" s="16"/>
      <c r="QES81" s="16"/>
      <c r="QET81" s="16"/>
      <c r="QEU81" s="16"/>
      <c r="QEV81" s="16"/>
      <c r="QEW81" s="16"/>
      <c r="QEX81" s="16"/>
      <c r="QEY81" s="16"/>
      <c r="QEZ81" s="16"/>
      <c r="QFA81" s="16"/>
      <c r="QFB81" s="16"/>
      <c r="QFC81" s="16"/>
      <c r="QFD81" s="16"/>
      <c r="QFE81" s="16"/>
      <c r="QFF81" s="16"/>
      <c r="QFG81" s="16"/>
      <c r="QFH81" s="16"/>
      <c r="QFI81" s="16"/>
      <c r="QFJ81" s="16"/>
      <c r="QFK81" s="16"/>
      <c r="QFL81" s="16"/>
      <c r="QFM81" s="16"/>
      <c r="QFN81" s="16"/>
      <c r="QFO81" s="16"/>
      <c r="QFP81" s="16"/>
      <c r="QFQ81" s="16"/>
      <c r="QFR81" s="16"/>
      <c r="QFS81" s="16"/>
      <c r="QFT81" s="16"/>
      <c r="QFU81" s="16"/>
      <c r="QFV81" s="16"/>
      <c r="QFW81" s="16"/>
      <c r="QFX81" s="16"/>
      <c r="QFY81" s="16"/>
      <c r="QFZ81" s="16"/>
      <c r="QGA81" s="16"/>
      <c r="QGB81" s="16"/>
      <c r="QGC81" s="16"/>
      <c r="QGD81" s="16"/>
      <c r="QGE81" s="16"/>
      <c r="QGF81" s="16"/>
      <c r="QGG81" s="16"/>
      <c r="QGH81" s="16"/>
      <c r="QGI81" s="16"/>
      <c r="QGJ81" s="16"/>
      <c r="QGK81" s="16"/>
      <c r="QGL81" s="16"/>
      <c r="QGM81" s="16"/>
      <c r="QGN81" s="16"/>
      <c r="QGO81" s="16"/>
      <c r="QGP81" s="16"/>
      <c r="QGQ81" s="16"/>
      <c r="QGR81" s="16"/>
      <c r="QGS81" s="16"/>
      <c r="QGT81" s="16"/>
      <c r="QGU81" s="16"/>
      <c r="QGV81" s="16"/>
      <c r="QGW81" s="16"/>
      <c r="QGX81" s="16"/>
      <c r="QGY81" s="16"/>
      <c r="QGZ81" s="16"/>
      <c r="QHA81" s="16"/>
      <c r="QHB81" s="16"/>
      <c r="QHC81" s="16"/>
      <c r="QHD81" s="16"/>
      <c r="QHE81" s="16"/>
      <c r="QHF81" s="16"/>
      <c r="QHG81" s="16"/>
      <c r="QHH81" s="16"/>
      <c r="QHI81" s="16"/>
      <c r="QHJ81" s="16"/>
      <c r="QHK81" s="16"/>
      <c r="QHL81" s="16"/>
      <c r="QHM81" s="16"/>
      <c r="QHN81" s="16"/>
      <c r="QHO81" s="16"/>
      <c r="QHP81" s="16"/>
      <c r="QHQ81" s="16"/>
      <c r="QHR81" s="16"/>
      <c r="QHS81" s="16"/>
      <c r="QHT81" s="16"/>
      <c r="QHU81" s="16"/>
      <c r="QHV81" s="16"/>
      <c r="QHW81" s="16"/>
      <c r="QHX81" s="16"/>
      <c r="QHY81" s="16"/>
      <c r="QHZ81" s="16"/>
      <c r="QIA81" s="16"/>
      <c r="QIB81" s="16"/>
      <c r="QIC81" s="16"/>
      <c r="QID81" s="16"/>
      <c r="QIE81" s="16"/>
      <c r="QIF81" s="16"/>
      <c r="QIG81" s="16"/>
      <c r="QIH81" s="16"/>
      <c r="QII81" s="16"/>
      <c r="QIJ81" s="16"/>
      <c r="QIK81" s="16"/>
      <c r="QIL81" s="16"/>
      <c r="QIM81" s="16"/>
      <c r="QIN81" s="16"/>
      <c r="QIO81" s="16"/>
      <c r="QIP81" s="16"/>
      <c r="QIQ81" s="16"/>
      <c r="QIR81" s="16"/>
      <c r="QIS81" s="16"/>
      <c r="QIT81" s="16"/>
      <c r="QIU81" s="16"/>
      <c r="QIV81" s="16"/>
      <c r="QIW81" s="16"/>
      <c r="QIX81" s="16"/>
      <c r="QIY81" s="16"/>
      <c r="QIZ81" s="16"/>
      <c r="QJA81" s="16"/>
      <c r="QJB81" s="16"/>
      <c r="QJC81" s="16"/>
      <c r="QJD81" s="16"/>
      <c r="QJE81" s="16"/>
      <c r="QJF81" s="16"/>
      <c r="QJG81" s="16"/>
      <c r="QJH81" s="16"/>
      <c r="QJI81" s="16"/>
      <c r="QJJ81" s="16"/>
      <c r="QJK81" s="16"/>
      <c r="QJL81" s="16"/>
      <c r="QJM81" s="16"/>
      <c r="QJN81" s="16"/>
      <c r="QJO81" s="16"/>
      <c r="QJP81" s="16"/>
      <c r="QJQ81" s="16"/>
      <c r="QJR81" s="16"/>
      <c r="QJS81" s="16"/>
      <c r="QJT81" s="16"/>
      <c r="QJU81" s="16"/>
      <c r="QJV81" s="16"/>
      <c r="QJW81" s="16"/>
      <c r="QJX81" s="16"/>
      <c r="QJY81" s="16"/>
      <c r="QJZ81" s="16"/>
      <c r="QKA81" s="16"/>
      <c r="QKB81" s="16"/>
      <c r="QKC81" s="16"/>
      <c r="QKD81" s="16"/>
      <c r="QKE81" s="16"/>
      <c r="QKF81" s="16"/>
      <c r="QKG81" s="16"/>
      <c r="QKH81" s="16"/>
      <c r="QKI81" s="16"/>
      <c r="QKJ81" s="16"/>
      <c r="QKK81" s="16"/>
      <c r="QKL81" s="16"/>
      <c r="QKM81" s="16"/>
      <c r="QKN81" s="16"/>
      <c r="QKO81" s="16"/>
      <c r="QKP81" s="16"/>
      <c r="QKQ81" s="16"/>
      <c r="QKR81" s="16"/>
      <c r="QKS81" s="16"/>
      <c r="QKT81" s="16"/>
      <c r="QKU81" s="16"/>
      <c r="QKV81" s="16"/>
      <c r="QKW81" s="16"/>
      <c r="QKX81" s="16"/>
      <c r="QKY81" s="16"/>
      <c r="QKZ81" s="16"/>
      <c r="QLA81" s="16"/>
      <c r="QLB81" s="16"/>
      <c r="QLC81" s="16"/>
      <c r="QLD81" s="16"/>
      <c r="QLE81" s="16"/>
      <c r="QLF81" s="16"/>
      <c r="QLG81" s="16"/>
      <c r="QLH81" s="16"/>
      <c r="QLI81" s="16"/>
      <c r="QLJ81" s="16"/>
      <c r="QLK81" s="16"/>
      <c r="QLL81" s="16"/>
      <c r="QLM81" s="16"/>
      <c r="QLN81" s="16"/>
      <c r="QLO81" s="16"/>
      <c r="QLP81" s="16"/>
      <c r="QLQ81" s="16"/>
      <c r="QLR81" s="16"/>
      <c r="QLS81" s="16"/>
      <c r="QLT81" s="16"/>
      <c r="QLU81" s="16"/>
      <c r="QLV81" s="16"/>
      <c r="QLW81" s="16"/>
      <c r="QLX81" s="16"/>
      <c r="QLY81" s="16"/>
      <c r="QLZ81" s="16"/>
      <c r="QMA81" s="16"/>
      <c r="QMB81" s="16"/>
      <c r="QMC81" s="16"/>
      <c r="QMD81" s="16"/>
      <c r="QME81" s="16"/>
      <c r="QMF81" s="16"/>
      <c r="QMG81" s="16"/>
      <c r="QMH81" s="16"/>
      <c r="QMI81" s="16"/>
      <c r="QMJ81" s="16"/>
      <c r="QMK81" s="16"/>
      <c r="QML81" s="16"/>
      <c r="QMM81" s="16"/>
      <c r="QMN81" s="16"/>
      <c r="QMO81" s="16"/>
      <c r="QMP81" s="16"/>
      <c r="QMQ81" s="16"/>
      <c r="QMR81" s="16"/>
      <c r="QMS81" s="16"/>
      <c r="QMT81" s="16"/>
      <c r="QMU81" s="16"/>
      <c r="QMV81" s="16"/>
      <c r="QMW81" s="16"/>
      <c r="QMX81" s="16"/>
      <c r="QMY81" s="16"/>
      <c r="QMZ81" s="16"/>
      <c r="QNA81" s="16"/>
      <c r="QNB81" s="16"/>
      <c r="QNC81" s="16"/>
      <c r="QND81" s="16"/>
      <c r="QNE81" s="16"/>
      <c r="QNF81" s="16"/>
      <c r="QNG81" s="16"/>
      <c r="QNH81" s="16"/>
      <c r="QNI81" s="16"/>
      <c r="QNJ81" s="16"/>
      <c r="QNK81" s="16"/>
      <c r="QNL81" s="16"/>
      <c r="QNM81" s="16"/>
      <c r="QNN81" s="16"/>
      <c r="QNO81" s="16"/>
      <c r="QNP81" s="16"/>
      <c r="QNQ81" s="16"/>
      <c r="QNR81" s="16"/>
      <c r="QNS81" s="16"/>
      <c r="QNT81" s="16"/>
      <c r="QNU81" s="16"/>
      <c r="QNV81" s="16"/>
      <c r="QNW81" s="16"/>
      <c r="QNX81" s="16"/>
      <c r="QNY81" s="16"/>
      <c r="QNZ81" s="16"/>
      <c r="QOA81" s="16"/>
      <c r="QOB81" s="16"/>
      <c r="QOC81" s="16"/>
      <c r="QOD81" s="16"/>
      <c r="QOE81" s="16"/>
      <c r="QOF81" s="16"/>
      <c r="QOG81" s="16"/>
      <c r="QOH81" s="16"/>
      <c r="QOI81" s="16"/>
      <c r="QOJ81" s="16"/>
      <c r="QOK81" s="16"/>
      <c r="QOL81" s="16"/>
      <c r="QOM81" s="16"/>
      <c r="QON81" s="16"/>
      <c r="QOO81" s="16"/>
      <c r="QOP81" s="16"/>
      <c r="QOQ81" s="16"/>
      <c r="QOR81" s="16"/>
      <c r="QOS81" s="16"/>
      <c r="QOT81" s="16"/>
      <c r="QOU81" s="16"/>
      <c r="QOV81" s="16"/>
      <c r="QOW81" s="16"/>
      <c r="QOX81" s="16"/>
      <c r="QOY81" s="16"/>
      <c r="QOZ81" s="16"/>
      <c r="QPA81" s="16"/>
      <c r="QPB81" s="16"/>
      <c r="QPC81" s="16"/>
      <c r="QPD81" s="16"/>
      <c r="QPE81" s="16"/>
      <c r="QPF81" s="16"/>
      <c r="QPG81" s="16"/>
      <c r="QPH81" s="16"/>
      <c r="QPI81" s="16"/>
      <c r="QPJ81" s="16"/>
      <c r="QPK81" s="16"/>
      <c r="QPL81" s="16"/>
      <c r="QPM81" s="16"/>
      <c r="QPN81" s="16"/>
      <c r="QPO81" s="16"/>
      <c r="QPP81" s="16"/>
      <c r="QPQ81" s="16"/>
      <c r="QPR81" s="16"/>
      <c r="QPS81" s="16"/>
      <c r="QPT81" s="16"/>
      <c r="QPU81" s="16"/>
      <c r="QPV81" s="16"/>
      <c r="QPW81" s="16"/>
      <c r="QPX81" s="16"/>
      <c r="QPY81" s="16"/>
      <c r="QPZ81" s="16"/>
      <c r="QQA81" s="16"/>
      <c r="QQB81" s="16"/>
      <c r="QQC81" s="16"/>
      <c r="QQD81" s="16"/>
      <c r="QQE81" s="16"/>
      <c r="QQF81" s="16"/>
      <c r="QQG81" s="16"/>
      <c r="QQH81" s="16"/>
      <c r="QQI81" s="16"/>
      <c r="QQJ81" s="16"/>
      <c r="QQK81" s="16"/>
      <c r="QQL81" s="16"/>
      <c r="QQM81" s="16"/>
      <c r="QQN81" s="16"/>
      <c r="QQO81" s="16"/>
      <c r="QQP81" s="16"/>
      <c r="QQQ81" s="16"/>
      <c r="QQR81" s="16"/>
      <c r="QQS81" s="16"/>
      <c r="QQT81" s="16"/>
      <c r="QQU81" s="16"/>
      <c r="QQV81" s="16"/>
      <c r="QQW81" s="16"/>
      <c r="QQX81" s="16"/>
      <c r="QQY81" s="16"/>
      <c r="QQZ81" s="16"/>
      <c r="QRA81" s="16"/>
      <c r="QRB81" s="16"/>
      <c r="QRC81" s="16"/>
      <c r="QRD81" s="16"/>
      <c r="QRE81" s="16"/>
      <c r="QRF81" s="16"/>
      <c r="QRG81" s="16"/>
      <c r="QRH81" s="16"/>
      <c r="QRI81" s="16"/>
      <c r="QRJ81" s="16"/>
      <c r="QRK81" s="16"/>
      <c r="QRL81" s="16"/>
      <c r="QRM81" s="16"/>
      <c r="QRN81" s="16"/>
      <c r="QRO81" s="16"/>
      <c r="QRP81" s="16"/>
      <c r="QRQ81" s="16"/>
      <c r="QRR81" s="16"/>
      <c r="QRS81" s="16"/>
      <c r="QRT81" s="16"/>
      <c r="QRU81" s="16"/>
      <c r="QRV81" s="16"/>
      <c r="QRW81" s="16"/>
      <c r="QRX81" s="16"/>
      <c r="QRY81" s="16"/>
      <c r="QRZ81" s="16"/>
      <c r="QSA81" s="16"/>
      <c r="QSB81" s="16"/>
      <c r="QSC81" s="16"/>
      <c r="QSD81" s="16"/>
      <c r="QSE81" s="16"/>
      <c r="QSF81" s="16"/>
      <c r="QSG81" s="16"/>
      <c r="QSH81" s="16"/>
      <c r="QSI81" s="16"/>
      <c r="QSJ81" s="16"/>
      <c r="QSK81" s="16"/>
      <c r="QSL81" s="16"/>
      <c r="QSM81" s="16"/>
      <c r="QSN81" s="16"/>
      <c r="QSO81" s="16"/>
      <c r="QSP81" s="16"/>
      <c r="QSQ81" s="16"/>
      <c r="QSR81" s="16"/>
      <c r="QSS81" s="16"/>
      <c r="QST81" s="16"/>
      <c r="QSU81" s="16"/>
      <c r="QSV81" s="16"/>
      <c r="QSW81" s="16"/>
      <c r="QSX81" s="16"/>
      <c r="QSY81" s="16"/>
      <c r="QSZ81" s="16"/>
      <c r="QTA81" s="16"/>
      <c r="QTB81" s="16"/>
      <c r="QTC81" s="16"/>
      <c r="QTD81" s="16"/>
      <c r="QTE81" s="16"/>
      <c r="QTF81" s="16"/>
      <c r="QTG81" s="16"/>
      <c r="QTH81" s="16"/>
      <c r="QTI81" s="16"/>
      <c r="QTJ81" s="16"/>
      <c r="QTK81" s="16"/>
      <c r="QTL81" s="16"/>
      <c r="QTM81" s="16"/>
      <c r="QTN81" s="16"/>
      <c r="QTO81" s="16"/>
      <c r="QTP81" s="16"/>
      <c r="QTQ81" s="16"/>
      <c r="QTR81" s="16"/>
      <c r="QTS81" s="16"/>
      <c r="QTT81" s="16"/>
      <c r="QTU81" s="16"/>
      <c r="QTV81" s="16"/>
      <c r="QTW81" s="16"/>
      <c r="QTX81" s="16"/>
      <c r="QTY81" s="16"/>
      <c r="QTZ81" s="16"/>
      <c r="QUA81" s="16"/>
      <c r="QUB81" s="16"/>
      <c r="QUC81" s="16"/>
      <c r="QUD81" s="16"/>
      <c r="QUE81" s="16"/>
      <c r="QUF81" s="16"/>
      <c r="QUG81" s="16"/>
      <c r="QUH81" s="16"/>
      <c r="QUI81" s="16"/>
      <c r="QUJ81" s="16"/>
      <c r="QUK81" s="16"/>
      <c r="QUL81" s="16"/>
      <c r="QUM81" s="16"/>
      <c r="QUN81" s="16"/>
      <c r="QUO81" s="16"/>
      <c r="QUP81" s="16"/>
      <c r="QUQ81" s="16"/>
      <c r="QUR81" s="16"/>
      <c r="QUS81" s="16"/>
      <c r="QUT81" s="16"/>
      <c r="QUU81" s="16"/>
      <c r="QUV81" s="16"/>
      <c r="QUW81" s="16"/>
      <c r="QUX81" s="16"/>
      <c r="QUY81" s="16"/>
      <c r="QUZ81" s="16"/>
      <c r="QVA81" s="16"/>
      <c r="QVB81" s="16"/>
      <c r="QVC81" s="16"/>
      <c r="QVD81" s="16"/>
      <c r="QVE81" s="16"/>
      <c r="QVF81" s="16"/>
      <c r="QVG81" s="16"/>
      <c r="QVH81" s="16"/>
      <c r="QVI81" s="16"/>
      <c r="QVJ81" s="16"/>
      <c r="QVK81" s="16"/>
      <c r="QVL81" s="16"/>
      <c r="QVM81" s="16"/>
      <c r="QVN81" s="16"/>
      <c r="QVO81" s="16"/>
      <c r="QVP81" s="16"/>
      <c r="QVQ81" s="16"/>
      <c r="QVR81" s="16"/>
      <c r="QVS81" s="16"/>
      <c r="QVT81" s="16"/>
      <c r="QVU81" s="16"/>
      <c r="QVV81" s="16"/>
      <c r="QVW81" s="16"/>
      <c r="QVX81" s="16"/>
      <c r="QVY81" s="16"/>
      <c r="QVZ81" s="16"/>
      <c r="QWA81" s="16"/>
      <c r="QWB81" s="16"/>
      <c r="QWC81" s="16"/>
      <c r="QWD81" s="16"/>
      <c r="QWE81" s="16"/>
      <c r="QWF81" s="16"/>
      <c r="QWG81" s="16"/>
      <c r="QWH81" s="16"/>
      <c r="QWI81" s="16"/>
      <c r="QWJ81" s="16"/>
      <c r="QWK81" s="16"/>
      <c r="QWL81" s="16"/>
      <c r="QWM81" s="16"/>
      <c r="QWN81" s="16"/>
      <c r="QWO81" s="16"/>
      <c r="QWP81" s="16"/>
      <c r="QWQ81" s="16"/>
      <c r="QWR81" s="16"/>
      <c r="QWS81" s="16"/>
      <c r="QWT81" s="16"/>
      <c r="QWU81" s="16"/>
      <c r="QWV81" s="16"/>
      <c r="QWW81" s="16"/>
      <c r="QWX81" s="16"/>
      <c r="QWY81" s="16"/>
      <c r="QWZ81" s="16"/>
      <c r="QXA81" s="16"/>
      <c r="QXB81" s="16"/>
      <c r="QXC81" s="16"/>
      <c r="QXD81" s="16"/>
      <c r="QXE81" s="16"/>
      <c r="QXF81" s="16"/>
      <c r="QXG81" s="16"/>
      <c r="QXH81" s="16"/>
      <c r="QXI81" s="16"/>
      <c r="QXJ81" s="16"/>
      <c r="QXK81" s="16"/>
      <c r="QXL81" s="16"/>
      <c r="QXM81" s="16"/>
      <c r="QXN81" s="16"/>
      <c r="QXO81" s="16"/>
      <c r="QXP81" s="16"/>
      <c r="QXQ81" s="16"/>
      <c r="QXR81" s="16"/>
      <c r="QXS81" s="16"/>
      <c r="QXT81" s="16"/>
      <c r="QXU81" s="16"/>
      <c r="QXV81" s="16"/>
      <c r="QXW81" s="16"/>
      <c r="QXX81" s="16"/>
      <c r="QXY81" s="16"/>
      <c r="QXZ81" s="16"/>
      <c r="QYA81" s="16"/>
      <c r="QYB81" s="16"/>
      <c r="QYC81" s="16"/>
      <c r="QYD81" s="16"/>
      <c r="QYE81" s="16"/>
      <c r="QYF81" s="16"/>
      <c r="QYG81" s="16"/>
      <c r="QYH81" s="16"/>
      <c r="QYI81" s="16"/>
      <c r="QYJ81" s="16"/>
      <c r="QYK81" s="16"/>
      <c r="QYL81" s="16"/>
      <c r="QYM81" s="16"/>
      <c r="QYN81" s="16"/>
      <c r="QYO81" s="16"/>
      <c r="QYP81" s="16"/>
      <c r="QYQ81" s="16"/>
      <c r="QYR81" s="16"/>
      <c r="QYS81" s="16"/>
      <c r="QYT81" s="16"/>
      <c r="QYU81" s="16"/>
      <c r="QYV81" s="16"/>
      <c r="QYW81" s="16"/>
      <c r="QYX81" s="16"/>
      <c r="QYY81" s="16"/>
      <c r="QYZ81" s="16"/>
      <c r="QZA81" s="16"/>
      <c r="QZB81" s="16"/>
      <c r="QZC81" s="16"/>
      <c r="QZD81" s="16"/>
      <c r="QZE81" s="16"/>
      <c r="QZF81" s="16"/>
      <c r="QZG81" s="16"/>
      <c r="QZH81" s="16"/>
      <c r="QZI81" s="16"/>
      <c r="QZJ81" s="16"/>
      <c r="QZK81" s="16"/>
      <c r="QZL81" s="16"/>
      <c r="QZM81" s="16"/>
      <c r="QZN81" s="16"/>
      <c r="QZO81" s="16"/>
      <c r="QZP81" s="16"/>
      <c r="QZQ81" s="16"/>
      <c r="QZR81" s="16"/>
      <c r="QZS81" s="16"/>
      <c r="QZT81" s="16"/>
      <c r="QZU81" s="16"/>
      <c r="QZV81" s="16"/>
      <c r="QZW81" s="16"/>
      <c r="QZX81" s="16"/>
      <c r="QZY81" s="16"/>
      <c r="QZZ81" s="16"/>
      <c r="RAA81" s="16"/>
      <c r="RAB81" s="16"/>
      <c r="RAC81" s="16"/>
      <c r="RAD81" s="16"/>
      <c r="RAE81" s="16"/>
      <c r="RAF81" s="16"/>
      <c r="RAG81" s="16"/>
      <c r="RAH81" s="16"/>
      <c r="RAI81" s="16"/>
      <c r="RAJ81" s="16"/>
      <c r="RAK81" s="16"/>
      <c r="RAL81" s="16"/>
      <c r="RAM81" s="16"/>
      <c r="RAN81" s="16"/>
      <c r="RAO81" s="16"/>
      <c r="RAP81" s="16"/>
      <c r="RAQ81" s="16"/>
      <c r="RAR81" s="16"/>
      <c r="RAS81" s="16"/>
      <c r="RAT81" s="16"/>
      <c r="RAU81" s="16"/>
      <c r="RAV81" s="16"/>
      <c r="RAW81" s="16"/>
      <c r="RAX81" s="16"/>
      <c r="RAY81" s="16"/>
      <c r="RAZ81" s="16"/>
      <c r="RBA81" s="16"/>
      <c r="RBB81" s="16"/>
      <c r="RBC81" s="16"/>
      <c r="RBD81" s="16"/>
      <c r="RBE81" s="16"/>
      <c r="RBF81" s="16"/>
      <c r="RBG81" s="16"/>
      <c r="RBH81" s="16"/>
      <c r="RBI81" s="16"/>
      <c r="RBJ81" s="16"/>
      <c r="RBK81" s="16"/>
      <c r="RBL81" s="16"/>
      <c r="RBM81" s="16"/>
      <c r="RBN81" s="16"/>
      <c r="RBO81" s="16"/>
      <c r="RBP81" s="16"/>
      <c r="RBQ81" s="16"/>
      <c r="RBR81" s="16"/>
      <c r="RBS81" s="16"/>
      <c r="RBT81" s="16"/>
      <c r="RBU81" s="16"/>
      <c r="RBV81" s="16"/>
      <c r="RBW81" s="16"/>
      <c r="RBX81" s="16"/>
      <c r="RBY81" s="16"/>
      <c r="RBZ81" s="16"/>
      <c r="RCA81" s="16"/>
      <c r="RCB81" s="16"/>
      <c r="RCC81" s="16"/>
      <c r="RCD81" s="16"/>
      <c r="RCE81" s="16"/>
      <c r="RCF81" s="16"/>
      <c r="RCG81" s="16"/>
      <c r="RCH81" s="16"/>
      <c r="RCI81" s="16"/>
      <c r="RCJ81" s="16"/>
      <c r="RCK81" s="16"/>
      <c r="RCL81" s="16"/>
      <c r="RCM81" s="16"/>
      <c r="RCN81" s="16"/>
      <c r="RCO81" s="16"/>
      <c r="RCP81" s="16"/>
      <c r="RCQ81" s="16"/>
      <c r="RCR81" s="16"/>
      <c r="RCS81" s="16"/>
      <c r="RCT81" s="16"/>
      <c r="RCU81" s="16"/>
      <c r="RCV81" s="16"/>
      <c r="RCW81" s="16"/>
      <c r="RCX81" s="16"/>
      <c r="RCY81" s="16"/>
      <c r="RCZ81" s="16"/>
      <c r="RDA81" s="16"/>
      <c r="RDB81" s="16"/>
      <c r="RDC81" s="16"/>
      <c r="RDD81" s="16"/>
      <c r="RDE81" s="16"/>
      <c r="RDF81" s="16"/>
      <c r="RDG81" s="16"/>
      <c r="RDH81" s="16"/>
      <c r="RDI81" s="16"/>
      <c r="RDJ81" s="16"/>
      <c r="RDK81" s="16"/>
      <c r="RDL81" s="16"/>
      <c r="RDM81" s="16"/>
      <c r="RDN81" s="16"/>
      <c r="RDO81" s="16"/>
      <c r="RDP81" s="16"/>
      <c r="RDQ81" s="16"/>
      <c r="RDR81" s="16"/>
      <c r="RDS81" s="16"/>
      <c r="RDT81" s="16"/>
      <c r="RDU81" s="16"/>
      <c r="RDV81" s="16"/>
      <c r="RDW81" s="16"/>
      <c r="RDX81" s="16"/>
      <c r="RDY81" s="16"/>
      <c r="RDZ81" s="16"/>
      <c r="REA81" s="16"/>
      <c r="REB81" s="16"/>
      <c r="REC81" s="16"/>
      <c r="RED81" s="16"/>
      <c r="REE81" s="16"/>
      <c r="REF81" s="16"/>
      <c r="REG81" s="16"/>
      <c r="REH81" s="16"/>
      <c r="REI81" s="16"/>
      <c r="REJ81" s="16"/>
      <c r="REK81" s="16"/>
      <c r="REL81" s="16"/>
      <c r="REM81" s="16"/>
      <c r="REN81" s="16"/>
      <c r="REO81" s="16"/>
      <c r="REP81" s="16"/>
      <c r="REQ81" s="16"/>
      <c r="RER81" s="16"/>
      <c r="RES81" s="16"/>
      <c r="RET81" s="16"/>
      <c r="REU81" s="16"/>
      <c r="REV81" s="16"/>
      <c r="REW81" s="16"/>
      <c r="REX81" s="16"/>
      <c r="REY81" s="16"/>
      <c r="REZ81" s="16"/>
      <c r="RFA81" s="16"/>
      <c r="RFB81" s="16"/>
      <c r="RFC81" s="16"/>
      <c r="RFD81" s="16"/>
      <c r="RFE81" s="16"/>
      <c r="RFF81" s="16"/>
      <c r="RFG81" s="16"/>
      <c r="RFH81" s="16"/>
      <c r="RFI81" s="16"/>
      <c r="RFJ81" s="16"/>
      <c r="RFK81" s="16"/>
      <c r="RFL81" s="16"/>
      <c r="RFM81" s="16"/>
      <c r="RFN81" s="16"/>
      <c r="RFO81" s="16"/>
      <c r="RFP81" s="16"/>
      <c r="RFQ81" s="16"/>
      <c r="RFR81" s="16"/>
      <c r="RFS81" s="16"/>
      <c r="RFT81" s="16"/>
      <c r="RFU81" s="16"/>
      <c r="RFV81" s="16"/>
      <c r="RFW81" s="16"/>
      <c r="RFX81" s="16"/>
      <c r="RFY81" s="16"/>
      <c r="RFZ81" s="16"/>
      <c r="RGA81" s="16"/>
      <c r="RGB81" s="16"/>
      <c r="RGC81" s="16"/>
      <c r="RGD81" s="16"/>
      <c r="RGE81" s="16"/>
      <c r="RGF81" s="16"/>
      <c r="RGG81" s="16"/>
      <c r="RGH81" s="16"/>
      <c r="RGI81" s="16"/>
      <c r="RGJ81" s="16"/>
      <c r="RGK81" s="16"/>
      <c r="RGL81" s="16"/>
      <c r="RGM81" s="16"/>
      <c r="RGN81" s="16"/>
      <c r="RGO81" s="16"/>
      <c r="RGP81" s="16"/>
      <c r="RGQ81" s="16"/>
      <c r="RGR81" s="16"/>
      <c r="RGS81" s="16"/>
      <c r="RGT81" s="16"/>
      <c r="RGU81" s="16"/>
      <c r="RGV81" s="16"/>
      <c r="RGW81" s="16"/>
      <c r="RGX81" s="16"/>
      <c r="RGY81" s="16"/>
      <c r="RGZ81" s="16"/>
      <c r="RHA81" s="16"/>
      <c r="RHB81" s="16"/>
      <c r="RHC81" s="16"/>
      <c r="RHD81" s="16"/>
      <c r="RHE81" s="16"/>
      <c r="RHF81" s="16"/>
      <c r="RHG81" s="16"/>
      <c r="RHH81" s="16"/>
      <c r="RHI81" s="16"/>
      <c r="RHJ81" s="16"/>
      <c r="RHK81" s="16"/>
      <c r="RHL81" s="16"/>
      <c r="RHM81" s="16"/>
      <c r="RHN81" s="16"/>
      <c r="RHO81" s="16"/>
      <c r="RHP81" s="16"/>
      <c r="RHQ81" s="16"/>
      <c r="RHR81" s="16"/>
      <c r="RHS81" s="16"/>
      <c r="RHT81" s="16"/>
      <c r="RHU81" s="16"/>
      <c r="RHV81" s="16"/>
      <c r="RHW81" s="16"/>
      <c r="RHX81" s="16"/>
      <c r="RHY81" s="16"/>
      <c r="RHZ81" s="16"/>
      <c r="RIA81" s="16"/>
      <c r="RIB81" s="16"/>
      <c r="RIC81" s="16"/>
      <c r="RID81" s="16"/>
      <c r="RIE81" s="16"/>
      <c r="RIF81" s="16"/>
      <c r="RIG81" s="16"/>
      <c r="RIH81" s="16"/>
      <c r="RII81" s="16"/>
      <c r="RIJ81" s="16"/>
      <c r="RIK81" s="16"/>
      <c r="RIL81" s="16"/>
      <c r="RIM81" s="16"/>
      <c r="RIN81" s="16"/>
      <c r="RIO81" s="16"/>
      <c r="RIP81" s="16"/>
      <c r="RIQ81" s="16"/>
      <c r="RIR81" s="16"/>
      <c r="RIS81" s="16"/>
      <c r="RIT81" s="16"/>
      <c r="RIU81" s="16"/>
      <c r="RIV81" s="16"/>
      <c r="RIW81" s="16"/>
      <c r="RIX81" s="16"/>
      <c r="RIY81" s="16"/>
      <c r="RIZ81" s="16"/>
      <c r="RJA81" s="16"/>
      <c r="RJB81" s="16"/>
      <c r="RJC81" s="16"/>
      <c r="RJD81" s="16"/>
      <c r="RJE81" s="16"/>
      <c r="RJF81" s="16"/>
      <c r="RJG81" s="16"/>
      <c r="RJH81" s="16"/>
      <c r="RJI81" s="16"/>
      <c r="RJJ81" s="16"/>
      <c r="RJK81" s="16"/>
      <c r="RJL81" s="16"/>
      <c r="RJM81" s="16"/>
      <c r="RJN81" s="16"/>
      <c r="RJO81" s="16"/>
      <c r="RJP81" s="16"/>
      <c r="RJQ81" s="16"/>
      <c r="RJR81" s="16"/>
      <c r="RJS81" s="16"/>
      <c r="RJT81" s="16"/>
      <c r="RJU81" s="16"/>
      <c r="RJV81" s="16"/>
      <c r="RJW81" s="16"/>
      <c r="RJX81" s="16"/>
      <c r="RJY81" s="16"/>
      <c r="RJZ81" s="16"/>
      <c r="RKA81" s="16"/>
      <c r="RKB81" s="16"/>
      <c r="RKC81" s="16"/>
      <c r="RKD81" s="16"/>
      <c r="RKE81" s="16"/>
      <c r="RKF81" s="16"/>
      <c r="RKG81" s="16"/>
      <c r="RKH81" s="16"/>
      <c r="RKI81" s="16"/>
      <c r="RKJ81" s="16"/>
      <c r="RKK81" s="16"/>
      <c r="RKL81" s="16"/>
      <c r="RKM81" s="16"/>
      <c r="RKN81" s="16"/>
      <c r="RKO81" s="16"/>
      <c r="RKP81" s="16"/>
      <c r="RKQ81" s="16"/>
      <c r="RKR81" s="16"/>
      <c r="RKS81" s="16"/>
      <c r="RKT81" s="16"/>
      <c r="RKU81" s="16"/>
      <c r="RKV81" s="16"/>
      <c r="RKW81" s="16"/>
      <c r="RKX81" s="16"/>
      <c r="RKY81" s="16"/>
      <c r="RKZ81" s="16"/>
      <c r="RLA81" s="16"/>
      <c r="RLB81" s="16"/>
      <c r="RLC81" s="16"/>
      <c r="RLD81" s="16"/>
      <c r="RLE81" s="16"/>
      <c r="RLF81" s="16"/>
      <c r="RLG81" s="16"/>
      <c r="RLH81" s="16"/>
      <c r="RLI81" s="16"/>
      <c r="RLJ81" s="16"/>
      <c r="RLK81" s="16"/>
      <c r="RLL81" s="16"/>
      <c r="RLM81" s="16"/>
      <c r="RLN81" s="16"/>
      <c r="RLO81" s="16"/>
      <c r="RLP81" s="16"/>
      <c r="RLQ81" s="16"/>
      <c r="RLR81" s="16"/>
      <c r="RLS81" s="16"/>
      <c r="RLT81" s="16"/>
      <c r="RLU81" s="16"/>
      <c r="RLV81" s="16"/>
      <c r="RLW81" s="16"/>
      <c r="RLX81" s="16"/>
      <c r="RLY81" s="16"/>
      <c r="RLZ81" s="16"/>
      <c r="RMA81" s="16"/>
      <c r="RMB81" s="16"/>
      <c r="RMC81" s="16"/>
      <c r="RMD81" s="16"/>
      <c r="RME81" s="16"/>
      <c r="RMF81" s="16"/>
      <c r="RMG81" s="16"/>
      <c r="RMH81" s="16"/>
      <c r="RMI81" s="16"/>
      <c r="RMJ81" s="16"/>
      <c r="RMK81" s="16"/>
      <c r="RML81" s="16"/>
      <c r="RMM81" s="16"/>
      <c r="RMN81" s="16"/>
      <c r="RMO81" s="16"/>
      <c r="RMP81" s="16"/>
      <c r="RMQ81" s="16"/>
      <c r="RMR81" s="16"/>
      <c r="RMS81" s="16"/>
      <c r="RMT81" s="16"/>
      <c r="RMU81" s="16"/>
      <c r="RMV81" s="16"/>
      <c r="RMW81" s="16"/>
      <c r="RMX81" s="16"/>
      <c r="RMY81" s="16"/>
      <c r="RMZ81" s="16"/>
      <c r="RNA81" s="16"/>
      <c r="RNB81" s="16"/>
      <c r="RNC81" s="16"/>
      <c r="RND81" s="16"/>
      <c r="RNE81" s="16"/>
      <c r="RNF81" s="16"/>
      <c r="RNG81" s="16"/>
      <c r="RNH81" s="16"/>
      <c r="RNI81" s="16"/>
      <c r="RNJ81" s="16"/>
      <c r="RNK81" s="16"/>
      <c r="RNL81" s="16"/>
      <c r="RNM81" s="16"/>
      <c r="RNN81" s="16"/>
      <c r="RNO81" s="16"/>
      <c r="RNP81" s="16"/>
      <c r="RNQ81" s="16"/>
      <c r="RNR81" s="16"/>
      <c r="RNS81" s="16"/>
      <c r="RNT81" s="16"/>
      <c r="RNU81" s="16"/>
      <c r="RNV81" s="16"/>
      <c r="RNW81" s="16"/>
      <c r="RNX81" s="16"/>
      <c r="RNY81" s="16"/>
      <c r="RNZ81" s="16"/>
      <c r="ROA81" s="16"/>
      <c r="ROB81" s="16"/>
      <c r="ROC81" s="16"/>
      <c r="ROD81" s="16"/>
      <c r="ROE81" s="16"/>
      <c r="ROF81" s="16"/>
      <c r="ROG81" s="16"/>
      <c r="ROH81" s="16"/>
      <c r="ROI81" s="16"/>
      <c r="ROJ81" s="16"/>
      <c r="ROK81" s="16"/>
      <c r="ROL81" s="16"/>
      <c r="ROM81" s="16"/>
      <c r="RON81" s="16"/>
      <c r="ROO81" s="16"/>
      <c r="ROP81" s="16"/>
      <c r="ROQ81" s="16"/>
      <c r="ROR81" s="16"/>
      <c r="ROS81" s="16"/>
      <c r="ROT81" s="16"/>
      <c r="ROU81" s="16"/>
      <c r="ROV81" s="16"/>
      <c r="ROW81" s="16"/>
      <c r="ROX81" s="16"/>
      <c r="ROY81" s="16"/>
      <c r="ROZ81" s="16"/>
      <c r="RPA81" s="16"/>
      <c r="RPB81" s="16"/>
      <c r="RPC81" s="16"/>
      <c r="RPD81" s="16"/>
      <c r="RPE81" s="16"/>
      <c r="RPF81" s="16"/>
      <c r="RPG81" s="16"/>
      <c r="RPH81" s="16"/>
      <c r="RPI81" s="16"/>
      <c r="RPJ81" s="16"/>
      <c r="RPK81" s="16"/>
      <c r="RPL81" s="16"/>
      <c r="RPM81" s="16"/>
      <c r="RPN81" s="16"/>
      <c r="RPO81" s="16"/>
      <c r="RPP81" s="16"/>
      <c r="RPQ81" s="16"/>
      <c r="RPR81" s="16"/>
      <c r="RPS81" s="16"/>
      <c r="RPT81" s="16"/>
      <c r="RPU81" s="16"/>
      <c r="RPV81" s="16"/>
      <c r="RPW81" s="16"/>
      <c r="RPX81" s="16"/>
      <c r="RPY81" s="16"/>
      <c r="RPZ81" s="16"/>
      <c r="RQA81" s="16"/>
      <c r="RQB81" s="16"/>
      <c r="RQC81" s="16"/>
      <c r="RQD81" s="16"/>
      <c r="RQE81" s="16"/>
      <c r="RQF81" s="16"/>
      <c r="RQG81" s="16"/>
      <c r="RQH81" s="16"/>
      <c r="RQI81" s="16"/>
      <c r="RQJ81" s="16"/>
      <c r="RQK81" s="16"/>
      <c r="RQL81" s="16"/>
      <c r="RQM81" s="16"/>
      <c r="RQN81" s="16"/>
      <c r="RQO81" s="16"/>
      <c r="RQP81" s="16"/>
      <c r="RQQ81" s="16"/>
      <c r="RQR81" s="16"/>
      <c r="RQS81" s="16"/>
      <c r="RQT81" s="16"/>
      <c r="RQU81" s="16"/>
      <c r="RQV81" s="16"/>
      <c r="RQW81" s="16"/>
      <c r="RQX81" s="16"/>
      <c r="RQY81" s="16"/>
      <c r="RQZ81" s="16"/>
      <c r="RRA81" s="16"/>
      <c r="RRB81" s="16"/>
      <c r="RRC81" s="16"/>
      <c r="RRD81" s="16"/>
      <c r="RRE81" s="16"/>
      <c r="RRF81" s="16"/>
      <c r="RRG81" s="16"/>
      <c r="RRH81" s="16"/>
      <c r="RRI81" s="16"/>
      <c r="RRJ81" s="16"/>
      <c r="RRK81" s="16"/>
      <c r="RRL81" s="16"/>
      <c r="RRM81" s="16"/>
      <c r="RRN81" s="16"/>
      <c r="RRO81" s="16"/>
      <c r="RRP81" s="16"/>
      <c r="RRQ81" s="16"/>
      <c r="RRR81" s="16"/>
      <c r="RRS81" s="16"/>
      <c r="RRT81" s="16"/>
      <c r="RRU81" s="16"/>
      <c r="RRV81" s="16"/>
      <c r="RRW81" s="16"/>
      <c r="RRX81" s="16"/>
      <c r="RRY81" s="16"/>
      <c r="RRZ81" s="16"/>
      <c r="RSA81" s="16"/>
      <c r="RSB81" s="16"/>
      <c r="RSC81" s="16"/>
      <c r="RSD81" s="16"/>
      <c r="RSE81" s="16"/>
      <c r="RSF81" s="16"/>
      <c r="RSG81" s="16"/>
      <c r="RSH81" s="16"/>
      <c r="RSI81" s="16"/>
      <c r="RSJ81" s="16"/>
      <c r="RSK81" s="16"/>
      <c r="RSL81" s="16"/>
      <c r="RSM81" s="16"/>
      <c r="RSN81" s="16"/>
      <c r="RSO81" s="16"/>
      <c r="RSP81" s="16"/>
      <c r="RSQ81" s="16"/>
      <c r="RSR81" s="16"/>
      <c r="RSS81" s="16"/>
      <c r="RST81" s="16"/>
      <c r="RSU81" s="16"/>
      <c r="RSV81" s="16"/>
      <c r="RSW81" s="16"/>
      <c r="RSX81" s="16"/>
      <c r="RSY81" s="16"/>
      <c r="RSZ81" s="16"/>
      <c r="RTA81" s="16"/>
      <c r="RTB81" s="16"/>
      <c r="RTC81" s="16"/>
      <c r="RTD81" s="16"/>
      <c r="RTE81" s="16"/>
      <c r="RTF81" s="16"/>
      <c r="RTG81" s="16"/>
      <c r="RTH81" s="16"/>
      <c r="RTI81" s="16"/>
      <c r="RTJ81" s="16"/>
      <c r="RTK81" s="16"/>
      <c r="RTL81" s="16"/>
      <c r="RTM81" s="16"/>
      <c r="RTN81" s="16"/>
      <c r="RTO81" s="16"/>
      <c r="RTP81" s="16"/>
      <c r="RTQ81" s="16"/>
      <c r="RTR81" s="16"/>
      <c r="RTS81" s="16"/>
      <c r="RTT81" s="16"/>
      <c r="RTU81" s="16"/>
      <c r="RTV81" s="16"/>
      <c r="RTW81" s="16"/>
      <c r="RTX81" s="16"/>
      <c r="RTY81" s="16"/>
      <c r="RTZ81" s="16"/>
      <c r="RUA81" s="16"/>
      <c r="RUB81" s="16"/>
      <c r="RUC81" s="16"/>
      <c r="RUD81" s="16"/>
      <c r="RUE81" s="16"/>
      <c r="RUF81" s="16"/>
      <c r="RUG81" s="16"/>
      <c r="RUH81" s="16"/>
      <c r="RUI81" s="16"/>
      <c r="RUJ81" s="16"/>
      <c r="RUK81" s="16"/>
      <c r="RUL81" s="16"/>
      <c r="RUM81" s="16"/>
      <c r="RUN81" s="16"/>
      <c r="RUO81" s="16"/>
      <c r="RUP81" s="16"/>
      <c r="RUQ81" s="16"/>
      <c r="RUR81" s="16"/>
      <c r="RUS81" s="16"/>
      <c r="RUT81" s="16"/>
      <c r="RUU81" s="16"/>
      <c r="RUV81" s="16"/>
      <c r="RUW81" s="16"/>
      <c r="RUX81" s="16"/>
      <c r="RUY81" s="16"/>
      <c r="RUZ81" s="16"/>
      <c r="RVA81" s="16"/>
      <c r="RVB81" s="16"/>
      <c r="RVC81" s="16"/>
      <c r="RVD81" s="16"/>
      <c r="RVE81" s="16"/>
      <c r="RVF81" s="16"/>
      <c r="RVG81" s="16"/>
      <c r="RVH81" s="16"/>
      <c r="RVI81" s="16"/>
      <c r="RVJ81" s="16"/>
      <c r="RVK81" s="16"/>
      <c r="RVL81" s="16"/>
      <c r="RVM81" s="16"/>
      <c r="RVN81" s="16"/>
      <c r="RVO81" s="16"/>
      <c r="RVP81" s="16"/>
      <c r="RVQ81" s="16"/>
      <c r="RVR81" s="16"/>
      <c r="RVS81" s="16"/>
      <c r="RVT81" s="16"/>
      <c r="RVU81" s="16"/>
      <c r="RVV81" s="16"/>
      <c r="RVW81" s="16"/>
      <c r="RVX81" s="16"/>
      <c r="RVY81" s="16"/>
      <c r="RVZ81" s="16"/>
      <c r="RWA81" s="16"/>
      <c r="RWB81" s="16"/>
      <c r="RWC81" s="16"/>
      <c r="RWD81" s="16"/>
      <c r="RWE81" s="16"/>
      <c r="RWF81" s="16"/>
      <c r="RWG81" s="16"/>
      <c r="RWH81" s="16"/>
      <c r="RWI81" s="16"/>
      <c r="RWJ81" s="16"/>
      <c r="RWK81" s="16"/>
      <c r="RWL81" s="16"/>
      <c r="RWM81" s="16"/>
      <c r="RWN81" s="16"/>
      <c r="RWO81" s="16"/>
      <c r="RWP81" s="16"/>
      <c r="RWQ81" s="16"/>
      <c r="RWR81" s="16"/>
      <c r="RWS81" s="16"/>
      <c r="RWT81" s="16"/>
      <c r="RWU81" s="16"/>
      <c r="RWV81" s="16"/>
      <c r="RWW81" s="16"/>
      <c r="RWX81" s="16"/>
      <c r="RWY81" s="16"/>
      <c r="RWZ81" s="16"/>
      <c r="RXA81" s="16"/>
      <c r="RXB81" s="16"/>
      <c r="RXC81" s="16"/>
      <c r="RXD81" s="16"/>
      <c r="RXE81" s="16"/>
      <c r="RXF81" s="16"/>
      <c r="RXG81" s="16"/>
      <c r="RXH81" s="16"/>
      <c r="RXI81" s="16"/>
      <c r="RXJ81" s="16"/>
      <c r="RXK81" s="16"/>
      <c r="RXL81" s="16"/>
      <c r="RXM81" s="16"/>
      <c r="RXN81" s="16"/>
      <c r="RXO81" s="16"/>
      <c r="RXP81" s="16"/>
      <c r="RXQ81" s="16"/>
      <c r="RXR81" s="16"/>
      <c r="RXS81" s="16"/>
      <c r="RXT81" s="16"/>
      <c r="RXU81" s="16"/>
      <c r="RXV81" s="16"/>
      <c r="RXW81" s="16"/>
      <c r="RXX81" s="16"/>
      <c r="RXY81" s="16"/>
      <c r="RXZ81" s="16"/>
      <c r="RYA81" s="16"/>
      <c r="RYB81" s="16"/>
      <c r="RYC81" s="16"/>
      <c r="RYD81" s="16"/>
      <c r="RYE81" s="16"/>
      <c r="RYF81" s="16"/>
      <c r="RYG81" s="16"/>
      <c r="RYH81" s="16"/>
      <c r="RYI81" s="16"/>
      <c r="RYJ81" s="16"/>
      <c r="RYK81" s="16"/>
      <c r="RYL81" s="16"/>
      <c r="RYM81" s="16"/>
      <c r="RYN81" s="16"/>
      <c r="RYO81" s="16"/>
      <c r="RYP81" s="16"/>
      <c r="RYQ81" s="16"/>
      <c r="RYR81" s="16"/>
      <c r="RYS81" s="16"/>
      <c r="RYT81" s="16"/>
      <c r="RYU81" s="16"/>
      <c r="RYV81" s="16"/>
      <c r="RYW81" s="16"/>
      <c r="RYX81" s="16"/>
      <c r="RYY81" s="16"/>
      <c r="RYZ81" s="16"/>
      <c r="RZA81" s="16"/>
      <c r="RZB81" s="16"/>
      <c r="RZC81" s="16"/>
      <c r="RZD81" s="16"/>
      <c r="RZE81" s="16"/>
      <c r="RZF81" s="16"/>
      <c r="RZG81" s="16"/>
      <c r="RZH81" s="16"/>
      <c r="RZI81" s="16"/>
      <c r="RZJ81" s="16"/>
      <c r="RZK81" s="16"/>
      <c r="RZL81" s="16"/>
      <c r="RZM81" s="16"/>
      <c r="RZN81" s="16"/>
      <c r="RZO81" s="16"/>
      <c r="RZP81" s="16"/>
      <c r="RZQ81" s="16"/>
      <c r="RZR81" s="16"/>
      <c r="RZS81" s="16"/>
      <c r="RZT81" s="16"/>
      <c r="RZU81" s="16"/>
      <c r="RZV81" s="16"/>
      <c r="RZW81" s="16"/>
      <c r="RZX81" s="16"/>
      <c r="RZY81" s="16"/>
      <c r="RZZ81" s="16"/>
      <c r="SAA81" s="16"/>
      <c r="SAB81" s="16"/>
      <c r="SAC81" s="16"/>
      <c r="SAD81" s="16"/>
      <c r="SAE81" s="16"/>
      <c r="SAF81" s="16"/>
      <c r="SAG81" s="16"/>
      <c r="SAH81" s="16"/>
      <c r="SAI81" s="16"/>
      <c r="SAJ81" s="16"/>
      <c r="SAK81" s="16"/>
      <c r="SAL81" s="16"/>
      <c r="SAM81" s="16"/>
      <c r="SAN81" s="16"/>
      <c r="SAO81" s="16"/>
      <c r="SAP81" s="16"/>
      <c r="SAQ81" s="16"/>
      <c r="SAR81" s="16"/>
      <c r="SAS81" s="16"/>
      <c r="SAT81" s="16"/>
      <c r="SAU81" s="16"/>
      <c r="SAV81" s="16"/>
      <c r="SAW81" s="16"/>
      <c r="SAX81" s="16"/>
      <c r="SAY81" s="16"/>
      <c r="SAZ81" s="16"/>
      <c r="SBA81" s="16"/>
      <c r="SBB81" s="16"/>
      <c r="SBC81" s="16"/>
      <c r="SBD81" s="16"/>
      <c r="SBE81" s="16"/>
      <c r="SBF81" s="16"/>
      <c r="SBG81" s="16"/>
      <c r="SBH81" s="16"/>
      <c r="SBI81" s="16"/>
      <c r="SBJ81" s="16"/>
      <c r="SBK81" s="16"/>
      <c r="SBL81" s="16"/>
      <c r="SBM81" s="16"/>
      <c r="SBN81" s="16"/>
      <c r="SBO81" s="16"/>
      <c r="SBP81" s="16"/>
      <c r="SBQ81" s="16"/>
      <c r="SBR81" s="16"/>
      <c r="SBS81" s="16"/>
      <c r="SBT81" s="16"/>
      <c r="SBU81" s="16"/>
      <c r="SBV81" s="16"/>
      <c r="SBW81" s="16"/>
      <c r="SBX81" s="16"/>
      <c r="SBY81" s="16"/>
      <c r="SBZ81" s="16"/>
      <c r="SCA81" s="16"/>
      <c r="SCB81" s="16"/>
      <c r="SCC81" s="16"/>
      <c r="SCD81" s="16"/>
      <c r="SCE81" s="16"/>
      <c r="SCF81" s="16"/>
      <c r="SCG81" s="16"/>
      <c r="SCH81" s="16"/>
      <c r="SCI81" s="16"/>
      <c r="SCJ81" s="16"/>
      <c r="SCK81" s="16"/>
      <c r="SCL81" s="16"/>
      <c r="SCM81" s="16"/>
      <c r="SCN81" s="16"/>
      <c r="SCO81" s="16"/>
      <c r="SCP81" s="16"/>
      <c r="SCQ81" s="16"/>
      <c r="SCR81" s="16"/>
      <c r="SCS81" s="16"/>
      <c r="SCT81" s="16"/>
      <c r="SCU81" s="16"/>
      <c r="SCV81" s="16"/>
      <c r="SCW81" s="16"/>
      <c r="SCX81" s="16"/>
      <c r="SCY81" s="16"/>
      <c r="SCZ81" s="16"/>
      <c r="SDA81" s="16"/>
      <c r="SDB81" s="16"/>
      <c r="SDC81" s="16"/>
      <c r="SDD81" s="16"/>
      <c r="SDE81" s="16"/>
      <c r="SDF81" s="16"/>
      <c r="SDG81" s="16"/>
      <c r="SDH81" s="16"/>
      <c r="SDI81" s="16"/>
      <c r="SDJ81" s="16"/>
      <c r="SDK81" s="16"/>
      <c r="SDL81" s="16"/>
      <c r="SDM81" s="16"/>
      <c r="SDN81" s="16"/>
      <c r="SDO81" s="16"/>
      <c r="SDP81" s="16"/>
      <c r="SDQ81" s="16"/>
      <c r="SDR81" s="16"/>
      <c r="SDS81" s="16"/>
      <c r="SDT81" s="16"/>
      <c r="SDU81" s="16"/>
      <c r="SDV81" s="16"/>
      <c r="SDW81" s="16"/>
      <c r="SDX81" s="16"/>
      <c r="SDY81" s="16"/>
      <c r="SDZ81" s="16"/>
      <c r="SEA81" s="16"/>
      <c r="SEB81" s="16"/>
      <c r="SEC81" s="16"/>
      <c r="SED81" s="16"/>
      <c r="SEE81" s="16"/>
      <c r="SEF81" s="16"/>
      <c r="SEG81" s="16"/>
      <c r="SEH81" s="16"/>
      <c r="SEI81" s="16"/>
      <c r="SEJ81" s="16"/>
      <c r="SEK81" s="16"/>
      <c r="SEL81" s="16"/>
      <c r="SEM81" s="16"/>
      <c r="SEN81" s="16"/>
      <c r="SEO81" s="16"/>
      <c r="SEP81" s="16"/>
      <c r="SEQ81" s="16"/>
      <c r="SER81" s="16"/>
      <c r="SES81" s="16"/>
      <c r="SET81" s="16"/>
      <c r="SEU81" s="16"/>
      <c r="SEV81" s="16"/>
      <c r="SEW81" s="16"/>
      <c r="SEX81" s="16"/>
      <c r="SEY81" s="16"/>
      <c r="SEZ81" s="16"/>
      <c r="SFA81" s="16"/>
      <c r="SFB81" s="16"/>
      <c r="SFC81" s="16"/>
      <c r="SFD81" s="16"/>
      <c r="SFE81" s="16"/>
      <c r="SFF81" s="16"/>
      <c r="SFG81" s="16"/>
      <c r="SFH81" s="16"/>
      <c r="SFI81" s="16"/>
      <c r="SFJ81" s="16"/>
      <c r="SFK81" s="16"/>
      <c r="SFL81" s="16"/>
      <c r="SFM81" s="16"/>
      <c r="SFN81" s="16"/>
      <c r="SFO81" s="16"/>
      <c r="SFP81" s="16"/>
      <c r="SFQ81" s="16"/>
      <c r="SFR81" s="16"/>
      <c r="SFS81" s="16"/>
      <c r="SFT81" s="16"/>
      <c r="SFU81" s="16"/>
      <c r="SFV81" s="16"/>
      <c r="SFW81" s="16"/>
      <c r="SFX81" s="16"/>
      <c r="SFY81" s="16"/>
      <c r="SFZ81" s="16"/>
      <c r="SGA81" s="16"/>
      <c r="SGB81" s="16"/>
      <c r="SGC81" s="16"/>
      <c r="SGD81" s="16"/>
      <c r="SGE81" s="16"/>
      <c r="SGF81" s="16"/>
      <c r="SGG81" s="16"/>
      <c r="SGH81" s="16"/>
      <c r="SGI81" s="16"/>
      <c r="SGJ81" s="16"/>
      <c r="SGK81" s="16"/>
      <c r="SGL81" s="16"/>
      <c r="SGM81" s="16"/>
      <c r="SGN81" s="16"/>
      <c r="SGO81" s="16"/>
      <c r="SGP81" s="16"/>
      <c r="SGQ81" s="16"/>
      <c r="SGR81" s="16"/>
      <c r="SGS81" s="16"/>
      <c r="SGT81" s="16"/>
      <c r="SGU81" s="16"/>
      <c r="SGV81" s="16"/>
      <c r="SGW81" s="16"/>
      <c r="SGX81" s="16"/>
      <c r="SGY81" s="16"/>
      <c r="SGZ81" s="16"/>
      <c r="SHA81" s="16"/>
      <c r="SHB81" s="16"/>
      <c r="SHC81" s="16"/>
      <c r="SHD81" s="16"/>
      <c r="SHE81" s="16"/>
      <c r="SHF81" s="16"/>
      <c r="SHG81" s="16"/>
      <c r="SHH81" s="16"/>
      <c r="SHI81" s="16"/>
      <c r="SHJ81" s="16"/>
      <c r="SHK81" s="16"/>
      <c r="SHL81" s="16"/>
      <c r="SHM81" s="16"/>
      <c r="SHN81" s="16"/>
      <c r="SHO81" s="16"/>
      <c r="SHP81" s="16"/>
      <c r="SHQ81" s="16"/>
      <c r="SHR81" s="16"/>
      <c r="SHS81" s="16"/>
      <c r="SHT81" s="16"/>
      <c r="SHU81" s="16"/>
      <c r="SHV81" s="16"/>
      <c r="SHW81" s="16"/>
      <c r="SHX81" s="16"/>
      <c r="SHY81" s="16"/>
      <c r="SHZ81" s="16"/>
      <c r="SIA81" s="16"/>
      <c r="SIB81" s="16"/>
      <c r="SIC81" s="16"/>
      <c r="SID81" s="16"/>
      <c r="SIE81" s="16"/>
      <c r="SIF81" s="16"/>
      <c r="SIG81" s="16"/>
      <c r="SIH81" s="16"/>
      <c r="SII81" s="16"/>
      <c r="SIJ81" s="16"/>
      <c r="SIK81" s="16"/>
      <c r="SIL81" s="16"/>
      <c r="SIM81" s="16"/>
      <c r="SIN81" s="16"/>
      <c r="SIO81" s="16"/>
      <c r="SIP81" s="16"/>
      <c r="SIQ81" s="16"/>
      <c r="SIR81" s="16"/>
      <c r="SIS81" s="16"/>
      <c r="SIT81" s="16"/>
      <c r="SIU81" s="16"/>
      <c r="SIV81" s="16"/>
      <c r="SIW81" s="16"/>
      <c r="SIX81" s="16"/>
      <c r="SIY81" s="16"/>
      <c r="SIZ81" s="16"/>
      <c r="SJA81" s="16"/>
      <c r="SJB81" s="16"/>
      <c r="SJC81" s="16"/>
      <c r="SJD81" s="16"/>
      <c r="SJE81" s="16"/>
      <c r="SJF81" s="16"/>
      <c r="SJG81" s="16"/>
      <c r="SJH81" s="16"/>
      <c r="SJI81" s="16"/>
      <c r="SJJ81" s="16"/>
      <c r="SJK81" s="16"/>
      <c r="SJL81" s="16"/>
      <c r="SJM81" s="16"/>
      <c r="SJN81" s="16"/>
      <c r="SJO81" s="16"/>
      <c r="SJP81" s="16"/>
      <c r="SJQ81" s="16"/>
      <c r="SJR81" s="16"/>
      <c r="SJS81" s="16"/>
      <c r="SJT81" s="16"/>
      <c r="SJU81" s="16"/>
      <c r="SJV81" s="16"/>
      <c r="SJW81" s="16"/>
      <c r="SJX81" s="16"/>
      <c r="SJY81" s="16"/>
      <c r="SJZ81" s="16"/>
      <c r="SKA81" s="16"/>
      <c r="SKB81" s="16"/>
      <c r="SKC81" s="16"/>
      <c r="SKD81" s="16"/>
      <c r="SKE81" s="16"/>
      <c r="SKF81" s="16"/>
      <c r="SKG81" s="16"/>
      <c r="SKH81" s="16"/>
      <c r="SKI81" s="16"/>
      <c r="SKJ81" s="16"/>
      <c r="SKK81" s="16"/>
      <c r="SKL81" s="16"/>
      <c r="SKM81" s="16"/>
      <c r="SKN81" s="16"/>
      <c r="SKO81" s="16"/>
      <c r="SKP81" s="16"/>
      <c r="SKQ81" s="16"/>
      <c r="SKR81" s="16"/>
      <c r="SKS81" s="16"/>
      <c r="SKT81" s="16"/>
      <c r="SKU81" s="16"/>
      <c r="SKV81" s="16"/>
      <c r="SKW81" s="16"/>
      <c r="SKX81" s="16"/>
      <c r="SKY81" s="16"/>
      <c r="SKZ81" s="16"/>
      <c r="SLA81" s="16"/>
      <c r="SLB81" s="16"/>
      <c r="SLC81" s="16"/>
      <c r="SLD81" s="16"/>
      <c r="SLE81" s="16"/>
      <c r="SLF81" s="16"/>
      <c r="SLG81" s="16"/>
      <c r="SLH81" s="16"/>
      <c r="SLI81" s="16"/>
      <c r="SLJ81" s="16"/>
      <c r="SLK81" s="16"/>
      <c r="SLL81" s="16"/>
      <c r="SLM81" s="16"/>
      <c r="SLN81" s="16"/>
      <c r="SLO81" s="16"/>
      <c r="SLP81" s="16"/>
      <c r="SLQ81" s="16"/>
      <c r="SLR81" s="16"/>
      <c r="SLS81" s="16"/>
      <c r="SLT81" s="16"/>
      <c r="SLU81" s="16"/>
      <c r="SLV81" s="16"/>
      <c r="SLW81" s="16"/>
      <c r="SLX81" s="16"/>
      <c r="SLY81" s="16"/>
      <c r="SLZ81" s="16"/>
      <c r="SMA81" s="16"/>
      <c r="SMB81" s="16"/>
      <c r="SMC81" s="16"/>
      <c r="SMD81" s="16"/>
      <c r="SME81" s="16"/>
      <c r="SMF81" s="16"/>
      <c r="SMG81" s="16"/>
      <c r="SMH81" s="16"/>
      <c r="SMI81" s="16"/>
      <c r="SMJ81" s="16"/>
      <c r="SMK81" s="16"/>
      <c r="SML81" s="16"/>
      <c r="SMM81" s="16"/>
      <c r="SMN81" s="16"/>
      <c r="SMO81" s="16"/>
      <c r="SMP81" s="16"/>
      <c r="SMQ81" s="16"/>
      <c r="SMR81" s="16"/>
      <c r="SMS81" s="16"/>
      <c r="SMT81" s="16"/>
      <c r="SMU81" s="16"/>
      <c r="SMV81" s="16"/>
      <c r="SMW81" s="16"/>
      <c r="SMX81" s="16"/>
      <c r="SMY81" s="16"/>
      <c r="SMZ81" s="16"/>
      <c r="SNA81" s="16"/>
      <c r="SNB81" s="16"/>
      <c r="SNC81" s="16"/>
      <c r="SND81" s="16"/>
      <c r="SNE81" s="16"/>
      <c r="SNF81" s="16"/>
      <c r="SNG81" s="16"/>
      <c r="SNH81" s="16"/>
      <c r="SNI81" s="16"/>
      <c r="SNJ81" s="16"/>
      <c r="SNK81" s="16"/>
      <c r="SNL81" s="16"/>
      <c r="SNM81" s="16"/>
      <c r="SNN81" s="16"/>
      <c r="SNO81" s="16"/>
      <c r="SNP81" s="16"/>
      <c r="SNQ81" s="16"/>
      <c r="SNR81" s="16"/>
      <c r="SNS81" s="16"/>
      <c r="SNT81" s="16"/>
      <c r="SNU81" s="16"/>
      <c r="SNV81" s="16"/>
      <c r="SNW81" s="16"/>
      <c r="SNX81" s="16"/>
      <c r="SNY81" s="16"/>
      <c r="SNZ81" s="16"/>
      <c r="SOA81" s="16"/>
      <c r="SOB81" s="16"/>
      <c r="SOC81" s="16"/>
      <c r="SOD81" s="16"/>
      <c r="SOE81" s="16"/>
      <c r="SOF81" s="16"/>
      <c r="SOG81" s="16"/>
      <c r="SOH81" s="16"/>
      <c r="SOI81" s="16"/>
      <c r="SOJ81" s="16"/>
      <c r="SOK81" s="16"/>
      <c r="SOL81" s="16"/>
      <c r="SOM81" s="16"/>
      <c r="SON81" s="16"/>
      <c r="SOO81" s="16"/>
      <c r="SOP81" s="16"/>
      <c r="SOQ81" s="16"/>
      <c r="SOR81" s="16"/>
      <c r="SOS81" s="16"/>
      <c r="SOT81" s="16"/>
      <c r="SOU81" s="16"/>
      <c r="SOV81" s="16"/>
      <c r="SOW81" s="16"/>
      <c r="SOX81" s="16"/>
      <c r="SOY81" s="16"/>
      <c r="SOZ81" s="16"/>
      <c r="SPA81" s="16"/>
      <c r="SPB81" s="16"/>
      <c r="SPC81" s="16"/>
      <c r="SPD81" s="16"/>
      <c r="SPE81" s="16"/>
      <c r="SPF81" s="16"/>
      <c r="SPG81" s="16"/>
      <c r="SPH81" s="16"/>
      <c r="SPI81" s="16"/>
      <c r="SPJ81" s="16"/>
      <c r="SPK81" s="16"/>
      <c r="SPL81" s="16"/>
      <c r="SPM81" s="16"/>
      <c r="SPN81" s="16"/>
      <c r="SPO81" s="16"/>
      <c r="SPP81" s="16"/>
      <c r="SPQ81" s="16"/>
      <c r="SPR81" s="16"/>
      <c r="SPS81" s="16"/>
      <c r="SPT81" s="16"/>
      <c r="SPU81" s="16"/>
      <c r="SPV81" s="16"/>
      <c r="SPW81" s="16"/>
      <c r="SPX81" s="16"/>
      <c r="SPY81" s="16"/>
      <c r="SPZ81" s="16"/>
      <c r="SQA81" s="16"/>
      <c r="SQB81" s="16"/>
      <c r="SQC81" s="16"/>
      <c r="SQD81" s="16"/>
      <c r="SQE81" s="16"/>
      <c r="SQF81" s="16"/>
      <c r="SQG81" s="16"/>
      <c r="SQH81" s="16"/>
      <c r="SQI81" s="16"/>
      <c r="SQJ81" s="16"/>
      <c r="SQK81" s="16"/>
      <c r="SQL81" s="16"/>
      <c r="SQM81" s="16"/>
      <c r="SQN81" s="16"/>
      <c r="SQO81" s="16"/>
      <c r="SQP81" s="16"/>
      <c r="SQQ81" s="16"/>
      <c r="SQR81" s="16"/>
      <c r="SQS81" s="16"/>
      <c r="SQT81" s="16"/>
      <c r="SQU81" s="16"/>
      <c r="SQV81" s="16"/>
      <c r="SQW81" s="16"/>
      <c r="SQX81" s="16"/>
      <c r="SQY81" s="16"/>
      <c r="SQZ81" s="16"/>
      <c r="SRA81" s="16"/>
      <c r="SRB81" s="16"/>
      <c r="SRC81" s="16"/>
      <c r="SRD81" s="16"/>
      <c r="SRE81" s="16"/>
      <c r="SRF81" s="16"/>
      <c r="SRG81" s="16"/>
      <c r="SRH81" s="16"/>
      <c r="SRI81" s="16"/>
      <c r="SRJ81" s="16"/>
      <c r="SRK81" s="16"/>
      <c r="SRL81" s="16"/>
      <c r="SRM81" s="16"/>
      <c r="SRN81" s="16"/>
      <c r="SRO81" s="16"/>
      <c r="SRP81" s="16"/>
      <c r="SRQ81" s="16"/>
      <c r="SRR81" s="16"/>
      <c r="SRS81" s="16"/>
      <c r="SRT81" s="16"/>
      <c r="SRU81" s="16"/>
      <c r="SRV81" s="16"/>
      <c r="SRW81" s="16"/>
      <c r="SRX81" s="16"/>
      <c r="SRY81" s="16"/>
      <c r="SRZ81" s="16"/>
      <c r="SSA81" s="16"/>
      <c r="SSB81" s="16"/>
      <c r="SSC81" s="16"/>
      <c r="SSD81" s="16"/>
      <c r="SSE81" s="16"/>
      <c r="SSF81" s="16"/>
      <c r="SSG81" s="16"/>
      <c r="SSH81" s="16"/>
      <c r="SSI81" s="16"/>
      <c r="SSJ81" s="16"/>
      <c r="SSK81" s="16"/>
      <c r="SSL81" s="16"/>
      <c r="SSM81" s="16"/>
      <c r="SSN81" s="16"/>
      <c r="SSO81" s="16"/>
      <c r="SSP81" s="16"/>
      <c r="SSQ81" s="16"/>
      <c r="SSR81" s="16"/>
      <c r="SSS81" s="16"/>
      <c r="SST81" s="16"/>
      <c r="SSU81" s="16"/>
      <c r="SSV81" s="16"/>
      <c r="SSW81" s="16"/>
      <c r="SSX81" s="16"/>
      <c r="SSY81" s="16"/>
      <c r="SSZ81" s="16"/>
      <c r="STA81" s="16"/>
      <c r="STB81" s="16"/>
      <c r="STC81" s="16"/>
      <c r="STD81" s="16"/>
      <c r="STE81" s="16"/>
      <c r="STF81" s="16"/>
      <c r="STG81" s="16"/>
      <c r="STH81" s="16"/>
      <c r="STI81" s="16"/>
      <c r="STJ81" s="16"/>
      <c r="STK81" s="16"/>
      <c r="STL81" s="16"/>
      <c r="STM81" s="16"/>
      <c r="STN81" s="16"/>
      <c r="STO81" s="16"/>
      <c r="STP81" s="16"/>
      <c r="STQ81" s="16"/>
      <c r="STR81" s="16"/>
      <c r="STS81" s="16"/>
      <c r="STT81" s="16"/>
      <c r="STU81" s="16"/>
      <c r="STV81" s="16"/>
      <c r="STW81" s="16"/>
      <c r="STX81" s="16"/>
      <c r="STY81" s="16"/>
      <c r="STZ81" s="16"/>
      <c r="SUA81" s="16"/>
      <c r="SUB81" s="16"/>
      <c r="SUC81" s="16"/>
      <c r="SUD81" s="16"/>
      <c r="SUE81" s="16"/>
      <c r="SUF81" s="16"/>
      <c r="SUG81" s="16"/>
      <c r="SUH81" s="16"/>
      <c r="SUI81" s="16"/>
      <c r="SUJ81" s="16"/>
      <c r="SUK81" s="16"/>
      <c r="SUL81" s="16"/>
      <c r="SUM81" s="16"/>
      <c r="SUN81" s="16"/>
      <c r="SUO81" s="16"/>
      <c r="SUP81" s="16"/>
      <c r="SUQ81" s="16"/>
      <c r="SUR81" s="16"/>
      <c r="SUS81" s="16"/>
      <c r="SUT81" s="16"/>
      <c r="SUU81" s="16"/>
      <c r="SUV81" s="16"/>
      <c r="SUW81" s="16"/>
      <c r="SUX81" s="16"/>
      <c r="SUY81" s="16"/>
      <c r="SUZ81" s="16"/>
      <c r="SVA81" s="16"/>
      <c r="SVB81" s="16"/>
      <c r="SVC81" s="16"/>
      <c r="SVD81" s="16"/>
      <c r="SVE81" s="16"/>
      <c r="SVF81" s="16"/>
      <c r="SVG81" s="16"/>
      <c r="SVH81" s="16"/>
      <c r="SVI81" s="16"/>
      <c r="SVJ81" s="16"/>
      <c r="SVK81" s="16"/>
      <c r="SVL81" s="16"/>
      <c r="SVM81" s="16"/>
      <c r="SVN81" s="16"/>
      <c r="SVO81" s="16"/>
      <c r="SVP81" s="16"/>
      <c r="SVQ81" s="16"/>
      <c r="SVR81" s="16"/>
      <c r="SVS81" s="16"/>
      <c r="SVT81" s="16"/>
      <c r="SVU81" s="16"/>
      <c r="SVV81" s="16"/>
      <c r="SVW81" s="16"/>
      <c r="SVX81" s="16"/>
      <c r="SVY81" s="16"/>
      <c r="SVZ81" s="16"/>
      <c r="SWA81" s="16"/>
      <c r="SWB81" s="16"/>
      <c r="SWC81" s="16"/>
      <c r="SWD81" s="16"/>
      <c r="SWE81" s="16"/>
      <c r="SWF81" s="16"/>
      <c r="SWG81" s="16"/>
      <c r="SWH81" s="16"/>
      <c r="SWI81" s="16"/>
      <c r="SWJ81" s="16"/>
      <c r="SWK81" s="16"/>
      <c r="SWL81" s="16"/>
      <c r="SWM81" s="16"/>
      <c r="SWN81" s="16"/>
      <c r="SWO81" s="16"/>
      <c r="SWP81" s="16"/>
      <c r="SWQ81" s="16"/>
      <c r="SWR81" s="16"/>
      <c r="SWS81" s="16"/>
      <c r="SWT81" s="16"/>
      <c r="SWU81" s="16"/>
      <c r="SWV81" s="16"/>
      <c r="SWW81" s="16"/>
      <c r="SWX81" s="16"/>
      <c r="SWY81" s="16"/>
      <c r="SWZ81" s="16"/>
      <c r="SXA81" s="16"/>
      <c r="SXB81" s="16"/>
      <c r="SXC81" s="16"/>
      <c r="SXD81" s="16"/>
      <c r="SXE81" s="16"/>
      <c r="SXF81" s="16"/>
      <c r="SXG81" s="16"/>
      <c r="SXH81" s="16"/>
      <c r="SXI81" s="16"/>
      <c r="SXJ81" s="16"/>
      <c r="SXK81" s="16"/>
      <c r="SXL81" s="16"/>
      <c r="SXM81" s="16"/>
      <c r="SXN81" s="16"/>
      <c r="SXO81" s="16"/>
      <c r="SXP81" s="16"/>
      <c r="SXQ81" s="16"/>
      <c r="SXR81" s="16"/>
      <c r="SXS81" s="16"/>
      <c r="SXT81" s="16"/>
      <c r="SXU81" s="16"/>
      <c r="SXV81" s="16"/>
      <c r="SXW81" s="16"/>
      <c r="SXX81" s="16"/>
      <c r="SXY81" s="16"/>
      <c r="SXZ81" s="16"/>
      <c r="SYA81" s="16"/>
      <c r="SYB81" s="16"/>
      <c r="SYC81" s="16"/>
      <c r="SYD81" s="16"/>
      <c r="SYE81" s="16"/>
      <c r="SYF81" s="16"/>
      <c r="SYG81" s="16"/>
      <c r="SYH81" s="16"/>
      <c r="SYI81" s="16"/>
      <c r="SYJ81" s="16"/>
      <c r="SYK81" s="16"/>
      <c r="SYL81" s="16"/>
      <c r="SYM81" s="16"/>
      <c r="SYN81" s="16"/>
      <c r="SYO81" s="16"/>
      <c r="SYP81" s="16"/>
      <c r="SYQ81" s="16"/>
      <c r="SYR81" s="16"/>
      <c r="SYS81" s="16"/>
      <c r="SYT81" s="16"/>
      <c r="SYU81" s="16"/>
      <c r="SYV81" s="16"/>
      <c r="SYW81" s="16"/>
      <c r="SYX81" s="16"/>
      <c r="SYY81" s="16"/>
      <c r="SYZ81" s="16"/>
      <c r="SZA81" s="16"/>
      <c r="SZB81" s="16"/>
      <c r="SZC81" s="16"/>
      <c r="SZD81" s="16"/>
      <c r="SZE81" s="16"/>
      <c r="SZF81" s="16"/>
      <c r="SZG81" s="16"/>
      <c r="SZH81" s="16"/>
      <c r="SZI81" s="16"/>
      <c r="SZJ81" s="16"/>
      <c r="SZK81" s="16"/>
      <c r="SZL81" s="16"/>
      <c r="SZM81" s="16"/>
      <c r="SZN81" s="16"/>
      <c r="SZO81" s="16"/>
      <c r="SZP81" s="16"/>
      <c r="SZQ81" s="16"/>
      <c r="SZR81" s="16"/>
      <c r="SZS81" s="16"/>
      <c r="SZT81" s="16"/>
      <c r="SZU81" s="16"/>
      <c r="SZV81" s="16"/>
      <c r="SZW81" s="16"/>
      <c r="SZX81" s="16"/>
      <c r="SZY81" s="16"/>
      <c r="SZZ81" s="16"/>
      <c r="TAA81" s="16"/>
      <c r="TAB81" s="16"/>
      <c r="TAC81" s="16"/>
      <c r="TAD81" s="16"/>
      <c r="TAE81" s="16"/>
      <c r="TAF81" s="16"/>
      <c r="TAG81" s="16"/>
      <c r="TAH81" s="16"/>
      <c r="TAI81" s="16"/>
      <c r="TAJ81" s="16"/>
      <c r="TAK81" s="16"/>
      <c r="TAL81" s="16"/>
      <c r="TAM81" s="16"/>
      <c r="TAN81" s="16"/>
      <c r="TAO81" s="16"/>
      <c r="TAP81" s="16"/>
      <c r="TAQ81" s="16"/>
      <c r="TAR81" s="16"/>
      <c r="TAS81" s="16"/>
      <c r="TAT81" s="16"/>
      <c r="TAU81" s="16"/>
      <c r="TAV81" s="16"/>
      <c r="TAW81" s="16"/>
      <c r="TAX81" s="16"/>
      <c r="TAY81" s="16"/>
      <c r="TAZ81" s="16"/>
      <c r="TBA81" s="16"/>
      <c r="TBB81" s="16"/>
      <c r="TBC81" s="16"/>
      <c r="TBD81" s="16"/>
      <c r="TBE81" s="16"/>
      <c r="TBF81" s="16"/>
      <c r="TBG81" s="16"/>
      <c r="TBH81" s="16"/>
      <c r="TBI81" s="16"/>
      <c r="TBJ81" s="16"/>
      <c r="TBK81" s="16"/>
      <c r="TBL81" s="16"/>
      <c r="TBM81" s="16"/>
      <c r="TBN81" s="16"/>
      <c r="TBO81" s="16"/>
      <c r="TBP81" s="16"/>
      <c r="TBQ81" s="16"/>
      <c r="TBR81" s="16"/>
      <c r="TBS81" s="16"/>
      <c r="TBT81" s="16"/>
      <c r="TBU81" s="16"/>
      <c r="TBV81" s="16"/>
      <c r="TBW81" s="16"/>
      <c r="TBX81" s="16"/>
      <c r="TBY81" s="16"/>
      <c r="TBZ81" s="16"/>
      <c r="TCA81" s="16"/>
      <c r="TCB81" s="16"/>
      <c r="TCC81" s="16"/>
      <c r="TCD81" s="16"/>
      <c r="TCE81" s="16"/>
      <c r="TCF81" s="16"/>
      <c r="TCG81" s="16"/>
      <c r="TCH81" s="16"/>
      <c r="TCI81" s="16"/>
      <c r="TCJ81" s="16"/>
      <c r="TCK81" s="16"/>
      <c r="TCL81" s="16"/>
      <c r="TCM81" s="16"/>
      <c r="TCN81" s="16"/>
      <c r="TCO81" s="16"/>
      <c r="TCP81" s="16"/>
      <c r="TCQ81" s="16"/>
      <c r="TCR81" s="16"/>
      <c r="TCS81" s="16"/>
      <c r="TCT81" s="16"/>
      <c r="TCU81" s="16"/>
      <c r="TCV81" s="16"/>
      <c r="TCW81" s="16"/>
      <c r="TCX81" s="16"/>
      <c r="TCY81" s="16"/>
      <c r="TCZ81" s="16"/>
      <c r="TDA81" s="16"/>
      <c r="TDB81" s="16"/>
      <c r="TDC81" s="16"/>
      <c r="TDD81" s="16"/>
      <c r="TDE81" s="16"/>
      <c r="TDF81" s="16"/>
      <c r="TDG81" s="16"/>
      <c r="TDH81" s="16"/>
      <c r="TDI81" s="16"/>
      <c r="TDJ81" s="16"/>
      <c r="TDK81" s="16"/>
      <c r="TDL81" s="16"/>
      <c r="TDM81" s="16"/>
      <c r="TDN81" s="16"/>
      <c r="TDO81" s="16"/>
      <c r="TDP81" s="16"/>
      <c r="TDQ81" s="16"/>
      <c r="TDR81" s="16"/>
      <c r="TDS81" s="16"/>
      <c r="TDT81" s="16"/>
      <c r="TDU81" s="16"/>
      <c r="TDV81" s="16"/>
      <c r="TDW81" s="16"/>
      <c r="TDX81" s="16"/>
      <c r="TDY81" s="16"/>
      <c r="TDZ81" s="16"/>
      <c r="TEA81" s="16"/>
      <c r="TEB81" s="16"/>
      <c r="TEC81" s="16"/>
      <c r="TED81" s="16"/>
      <c r="TEE81" s="16"/>
      <c r="TEF81" s="16"/>
      <c r="TEG81" s="16"/>
      <c r="TEH81" s="16"/>
      <c r="TEI81" s="16"/>
      <c r="TEJ81" s="16"/>
      <c r="TEK81" s="16"/>
      <c r="TEL81" s="16"/>
      <c r="TEM81" s="16"/>
      <c r="TEN81" s="16"/>
      <c r="TEO81" s="16"/>
      <c r="TEP81" s="16"/>
      <c r="TEQ81" s="16"/>
      <c r="TER81" s="16"/>
      <c r="TES81" s="16"/>
      <c r="TET81" s="16"/>
      <c r="TEU81" s="16"/>
      <c r="TEV81" s="16"/>
      <c r="TEW81" s="16"/>
      <c r="TEX81" s="16"/>
      <c r="TEY81" s="16"/>
      <c r="TEZ81" s="16"/>
      <c r="TFA81" s="16"/>
      <c r="TFB81" s="16"/>
      <c r="TFC81" s="16"/>
      <c r="TFD81" s="16"/>
      <c r="TFE81" s="16"/>
      <c r="TFF81" s="16"/>
      <c r="TFG81" s="16"/>
      <c r="TFH81" s="16"/>
      <c r="TFI81" s="16"/>
      <c r="TFJ81" s="16"/>
      <c r="TFK81" s="16"/>
      <c r="TFL81" s="16"/>
      <c r="TFM81" s="16"/>
      <c r="TFN81" s="16"/>
      <c r="TFO81" s="16"/>
      <c r="TFP81" s="16"/>
      <c r="TFQ81" s="16"/>
      <c r="TFR81" s="16"/>
      <c r="TFS81" s="16"/>
      <c r="TFT81" s="16"/>
      <c r="TFU81" s="16"/>
      <c r="TFV81" s="16"/>
      <c r="TFW81" s="16"/>
      <c r="TFX81" s="16"/>
      <c r="TFY81" s="16"/>
      <c r="TFZ81" s="16"/>
      <c r="TGA81" s="16"/>
      <c r="TGB81" s="16"/>
      <c r="TGC81" s="16"/>
      <c r="TGD81" s="16"/>
      <c r="TGE81" s="16"/>
      <c r="TGF81" s="16"/>
      <c r="TGG81" s="16"/>
      <c r="TGH81" s="16"/>
      <c r="TGI81" s="16"/>
      <c r="TGJ81" s="16"/>
      <c r="TGK81" s="16"/>
      <c r="TGL81" s="16"/>
      <c r="TGM81" s="16"/>
      <c r="TGN81" s="16"/>
      <c r="TGO81" s="16"/>
      <c r="TGP81" s="16"/>
      <c r="TGQ81" s="16"/>
      <c r="TGR81" s="16"/>
      <c r="TGS81" s="16"/>
      <c r="TGT81" s="16"/>
      <c r="TGU81" s="16"/>
      <c r="TGV81" s="16"/>
      <c r="TGW81" s="16"/>
      <c r="TGX81" s="16"/>
      <c r="TGY81" s="16"/>
      <c r="TGZ81" s="16"/>
      <c r="THA81" s="16"/>
      <c r="THB81" s="16"/>
      <c r="THC81" s="16"/>
      <c r="THD81" s="16"/>
      <c r="THE81" s="16"/>
      <c r="THF81" s="16"/>
      <c r="THG81" s="16"/>
      <c r="THH81" s="16"/>
      <c r="THI81" s="16"/>
      <c r="THJ81" s="16"/>
      <c r="THK81" s="16"/>
      <c r="THL81" s="16"/>
      <c r="THM81" s="16"/>
      <c r="THN81" s="16"/>
      <c r="THO81" s="16"/>
      <c r="THP81" s="16"/>
      <c r="THQ81" s="16"/>
      <c r="THR81" s="16"/>
      <c r="THS81" s="16"/>
      <c r="THT81" s="16"/>
      <c r="THU81" s="16"/>
      <c r="THV81" s="16"/>
      <c r="THW81" s="16"/>
      <c r="THX81" s="16"/>
      <c r="THY81" s="16"/>
      <c r="THZ81" s="16"/>
      <c r="TIA81" s="16"/>
      <c r="TIB81" s="16"/>
      <c r="TIC81" s="16"/>
      <c r="TID81" s="16"/>
      <c r="TIE81" s="16"/>
      <c r="TIF81" s="16"/>
      <c r="TIG81" s="16"/>
      <c r="TIH81" s="16"/>
      <c r="TII81" s="16"/>
      <c r="TIJ81" s="16"/>
      <c r="TIK81" s="16"/>
      <c r="TIL81" s="16"/>
      <c r="TIM81" s="16"/>
      <c r="TIN81" s="16"/>
      <c r="TIO81" s="16"/>
      <c r="TIP81" s="16"/>
      <c r="TIQ81" s="16"/>
      <c r="TIR81" s="16"/>
      <c r="TIS81" s="16"/>
      <c r="TIT81" s="16"/>
      <c r="TIU81" s="16"/>
      <c r="TIV81" s="16"/>
      <c r="TIW81" s="16"/>
      <c r="TIX81" s="16"/>
      <c r="TIY81" s="16"/>
      <c r="TIZ81" s="16"/>
      <c r="TJA81" s="16"/>
      <c r="TJB81" s="16"/>
      <c r="TJC81" s="16"/>
      <c r="TJD81" s="16"/>
      <c r="TJE81" s="16"/>
      <c r="TJF81" s="16"/>
      <c r="TJG81" s="16"/>
      <c r="TJH81" s="16"/>
      <c r="TJI81" s="16"/>
      <c r="TJJ81" s="16"/>
      <c r="TJK81" s="16"/>
      <c r="TJL81" s="16"/>
      <c r="TJM81" s="16"/>
      <c r="TJN81" s="16"/>
      <c r="TJO81" s="16"/>
      <c r="TJP81" s="16"/>
      <c r="TJQ81" s="16"/>
      <c r="TJR81" s="16"/>
      <c r="TJS81" s="16"/>
      <c r="TJT81" s="16"/>
      <c r="TJU81" s="16"/>
      <c r="TJV81" s="16"/>
      <c r="TJW81" s="16"/>
      <c r="TJX81" s="16"/>
      <c r="TJY81" s="16"/>
      <c r="TJZ81" s="16"/>
      <c r="TKA81" s="16"/>
      <c r="TKB81" s="16"/>
      <c r="TKC81" s="16"/>
      <c r="TKD81" s="16"/>
      <c r="TKE81" s="16"/>
      <c r="TKF81" s="16"/>
      <c r="TKG81" s="16"/>
      <c r="TKH81" s="16"/>
      <c r="TKI81" s="16"/>
      <c r="TKJ81" s="16"/>
      <c r="TKK81" s="16"/>
      <c r="TKL81" s="16"/>
      <c r="TKM81" s="16"/>
      <c r="TKN81" s="16"/>
      <c r="TKO81" s="16"/>
      <c r="TKP81" s="16"/>
      <c r="TKQ81" s="16"/>
      <c r="TKR81" s="16"/>
      <c r="TKS81" s="16"/>
      <c r="TKT81" s="16"/>
      <c r="TKU81" s="16"/>
      <c r="TKV81" s="16"/>
      <c r="TKW81" s="16"/>
      <c r="TKX81" s="16"/>
      <c r="TKY81" s="16"/>
      <c r="TKZ81" s="16"/>
      <c r="TLA81" s="16"/>
      <c r="TLB81" s="16"/>
      <c r="TLC81" s="16"/>
      <c r="TLD81" s="16"/>
      <c r="TLE81" s="16"/>
      <c r="TLF81" s="16"/>
      <c r="TLG81" s="16"/>
      <c r="TLH81" s="16"/>
      <c r="TLI81" s="16"/>
      <c r="TLJ81" s="16"/>
      <c r="TLK81" s="16"/>
      <c r="TLL81" s="16"/>
      <c r="TLM81" s="16"/>
      <c r="TLN81" s="16"/>
      <c r="TLO81" s="16"/>
      <c r="TLP81" s="16"/>
      <c r="TLQ81" s="16"/>
      <c r="TLR81" s="16"/>
      <c r="TLS81" s="16"/>
      <c r="TLT81" s="16"/>
      <c r="TLU81" s="16"/>
      <c r="TLV81" s="16"/>
      <c r="TLW81" s="16"/>
      <c r="TLX81" s="16"/>
      <c r="TLY81" s="16"/>
      <c r="TLZ81" s="16"/>
      <c r="TMA81" s="16"/>
      <c r="TMB81" s="16"/>
      <c r="TMC81" s="16"/>
      <c r="TMD81" s="16"/>
      <c r="TME81" s="16"/>
      <c r="TMF81" s="16"/>
      <c r="TMG81" s="16"/>
      <c r="TMH81" s="16"/>
      <c r="TMI81" s="16"/>
      <c r="TMJ81" s="16"/>
      <c r="TMK81" s="16"/>
      <c r="TML81" s="16"/>
      <c r="TMM81" s="16"/>
      <c r="TMN81" s="16"/>
      <c r="TMO81" s="16"/>
      <c r="TMP81" s="16"/>
      <c r="TMQ81" s="16"/>
      <c r="TMR81" s="16"/>
      <c r="TMS81" s="16"/>
      <c r="TMT81" s="16"/>
      <c r="TMU81" s="16"/>
      <c r="TMV81" s="16"/>
      <c r="TMW81" s="16"/>
      <c r="TMX81" s="16"/>
      <c r="TMY81" s="16"/>
      <c r="TMZ81" s="16"/>
      <c r="TNA81" s="16"/>
      <c r="TNB81" s="16"/>
      <c r="TNC81" s="16"/>
      <c r="TND81" s="16"/>
      <c r="TNE81" s="16"/>
      <c r="TNF81" s="16"/>
      <c r="TNG81" s="16"/>
      <c r="TNH81" s="16"/>
      <c r="TNI81" s="16"/>
      <c r="TNJ81" s="16"/>
      <c r="TNK81" s="16"/>
      <c r="TNL81" s="16"/>
      <c r="TNM81" s="16"/>
      <c r="TNN81" s="16"/>
      <c r="TNO81" s="16"/>
      <c r="TNP81" s="16"/>
      <c r="TNQ81" s="16"/>
      <c r="TNR81" s="16"/>
      <c r="TNS81" s="16"/>
      <c r="TNT81" s="16"/>
      <c r="TNU81" s="16"/>
      <c r="TNV81" s="16"/>
      <c r="TNW81" s="16"/>
      <c r="TNX81" s="16"/>
      <c r="TNY81" s="16"/>
      <c r="TNZ81" s="16"/>
      <c r="TOA81" s="16"/>
      <c r="TOB81" s="16"/>
      <c r="TOC81" s="16"/>
      <c r="TOD81" s="16"/>
      <c r="TOE81" s="16"/>
      <c r="TOF81" s="16"/>
      <c r="TOG81" s="16"/>
      <c r="TOH81" s="16"/>
      <c r="TOI81" s="16"/>
      <c r="TOJ81" s="16"/>
      <c r="TOK81" s="16"/>
      <c r="TOL81" s="16"/>
      <c r="TOM81" s="16"/>
      <c r="TON81" s="16"/>
      <c r="TOO81" s="16"/>
      <c r="TOP81" s="16"/>
      <c r="TOQ81" s="16"/>
      <c r="TOR81" s="16"/>
      <c r="TOS81" s="16"/>
      <c r="TOT81" s="16"/>
      <c r="TOU81" s="16"/>
      <c r="TOV81" s="16"/>
      <c r="TOW81" s="16"/>
      <c r="TOX81" s="16"/>
      <c r="TOY81" s="16"/>
      <c r="TOZ81" s="16"/>
      <c r="TPA81" s="16"/>
      <c r="TPB81" s="16"/>
      <c r="TPC81" s="16"/>
      <c r="TPD81" s="16"/>
      <c r="TPE81" s="16"/>
      <c r="TPF81" s="16"/>
      <c r="TPG81" s="16"/>
      <c r="TPH81" s="16"/>
      <c r="TPI81" s="16"/>
      <c r="TPJ81" s="16"/>
      <c r="TPK81" s="16"/>
      <c r="TPL81" s="16"/>
      <c r="TPM81" s="16"/>
      <c r="TPN81" s="16"/>
      <c r="TPO81" s="16"/>
      <c r="TPP81" s="16"/>
      <c r="TPQ81" s="16"/>
      <c r="TPR81" s="16"/>
      <c r="TPS81" s="16"/>
      <c r="TPT81" s="16"/>
      <c r="TPU81" s="16"/>
      <c r="TPV81" s="16"/>
      <c r="TPW81" s="16"/>
      <c r="TPX81" s="16"/>
      <c r="TPY81" s="16"/>
      <c r="TPZ81" s="16"/>
      <c r="TQA81" s="16"/>
      <c r="TQB81" s="16"/>
      <c r="TQC81" s="16"/>
      <c r="TQD81" s="16"/>
      <c r="TQE81" s="16"/>
      <c r="TQF81" s="16"/>
      <c r="TQG81" s="16"/>
      <c r="TQH81" s="16"/>
      <c r="TQI81" s="16"/>
      <c r="TQJ81" s="16"/>
      <c r="TQK81" s="16"/>
      <c r="TQL81" s="16"/>
      <c r="TQM81" s="16"/>
      <c r="TQN81" s="16"/>
      <c r="TQO81" s="16"/>
      <c r="TQP81" s="16"/>
      <c r="TQQ81" s="16"/>
      <c r="TQR81" s="16"/>
      <c r="TQS81" s="16"/>
      <c r="TQT81" s="16"/>
      <c r="TQU81" s="16"/>
      <c r="TQV81" s="16"/>
      <c r="TQW81" s="16"/>
      <c r="TQX81" s="16"/>
      <c r="TQY81" s="16"/>
      <c r="TQZ81" s="16"/>
      <c r="TRA81" s="16"/>
      <c r="TRB81" s="16"/>
      <c r="TRC81" s="16"/>
      <c r="TRD81" s="16"/>
      <c r="TRE81" s="16"/>
      <c r="TRF81" s="16"/>
      <c r="TRG81" s="16"/>
      <c r="TRH81" s="16"/>
      <c r="TRI81" s="16"/>
      <c r="TRJ81" s="16"/>
      <c r="TRK81" s="16"/>
      <c r="TRL81" s="16"/>
      <c r="TRM81" s="16"/>
      <c r="TRN81" s="16"/>
      <c r="TRO81" s="16"/>
      <c r="TRP81" s="16"/>
      <c r="TRQ81" s="16"/>
      <c r="TRR81" s="16"/>
      <c r="TRS81" s="16"/>
      <c r="TRT81" s="16"/>
      <c r="TRU81" s="16"/>
      <c r="TRV81" s="16"/>
      <c r="TRW81" s="16"/>
      <c r="TRX81" s="16"/>
      <c r="TRY81" s="16"/>
      <c r="TRZ81" s="16"/>
      <c r="TSA81" s="16"/>
      <c r="TSB81" s="16"/>
      <c r="TSC81" s="16"/>
      <c r="TSD81" s="16"/>
      <c r="TSE81" s="16"/>
      <c r="TSF81" s="16"/>
      <c r="TSG81" s="16"/>
      <c r="TSH81" s="16"/>
      <c r="TSI81" s="16"/>
      <c r="TSJ81" s="16"/>
      <c r="TSK81" s="16"/>
      <c r="TSL81" s="16"/>
      <c r="TSM81" s="16"/>
      <c r="TSN81" s="16"/>
      <c r="TSO81" s="16"/>
      <c r="TSP81" s="16"/>
      <c r="TSQ81" s="16"/>
      <c r="TSR81" s="16"/>
      <c r="TSS81" s="16"/>
      <c r="TST81" s="16"/>
      <c r="TSU81" s="16"/>
      <c r="TSV81" s="16"/>
      <c r="TSW81" s="16"/>
      <c r="TSX81" s="16"/>
      <c r="TSY81" s="16"/>
      <c r="TSZ81" s="16"/>
      <c r="TTA81" s="16"/>
      <c r="TTB81" s="16"/>
      <c r="TTC81" s="16"/>
      <c r="TTD81" s="16"/>
      <c r="TTE81" s="16"/>
      <c r="TTF81" s="16"/>
      <c r="TTG81" s="16"/>
      <c r="TTH81" s="16"/>
      <c r="TTI81" s="16"/>
      <c r="TTJ81" s="16"/>
      <c r="TTK81" s="16"/>
      <c r="TTL81" s="16"/>
      <c r="TTM81" s="16"/>
      <c r="TTN81" s="16"/>
      <c r="TTO81" s="16"/>
      <c r="TTP81" s="16"/>
      <c r="TTQ81" s="16"/>
      <c r="TTR81" s="16"/>
      <c r="TTS81" s="16"/>
      <c r="TTT81" s="16"/>
      <c r="TTU81" s="16"/>
      <c r="TTV81" s="16"/>
      <c r="TTW81" s="16"/>
      <c r="TTX81" s="16"/>
      <c r="TTY81" s="16"/>
      <c r="TTZ81" s="16"/>
      <c r="TUA81" s="16"/>
      <c r="TUB81" s="16"/>
      <c r="TUC81" s="16"/>
      <c r="TUD81" s="16"/>
      <c r="TUE81" s="16"/>
      <c r="TUF81" s="16"/>
      <c r="TUG81" s="16"/>
      <c r="TUH81" s="16"/>
      <c r="TUI81" s="16"/>
      <c r="TUJ81" s="16"/>
      <c r="TUK81" s="16"/>
      <c r="TUL81" s="16"/>
      <c r="TUM81" s="16"/>
      <c r="TUN81" s="16"/>
      <c r="TUO81" s="16"/>
      <c r="TUP81" s="16"/>
      <c r="TUQ81" s="16"/>
      <c r="TUR81" s="16"/>
      <c r="TUS81" s="16"/>
      <c r="TUT81" s="16"/>
      <c r="TUU81" s="16"/>
      <c r="TUV81" s="16"/>
      <c r="TUW81" s="16"/>
      <c r="TUX81" s="16"/>
      <c r="TUY81" s="16"/>
      <c r="TUZ81" s="16"/>
      <c r="TVA81" s="16"/>
      <c r="TVB81" s="16"/>
      <c r="TVC81" s="16"/>
      <c r="TVD81" s="16"/>
      <c r="TVE81" s="16"/>
      <c r="TVF81" s="16"/>
      <c r="TVG81" s="16"/>
      <c r="TVH81" s="16"/>
      <c r="TVI81" s="16"/>
      <c r="TVJ81" s="16"/>
      <c r="TVK81" s="16"/>
      <c r="TVL81" s="16"/>
      <c r="TVM81" s="16"/>
      <c r="TVN81" s="16"/>
      <c r="TVO81" s="16"/>
      <c r="TVP81" s="16"/>
      <c r="TVQ81" s="16"/>
      <c r="TVR81" s="16"/>
      <c r="TVS81" s="16"/>
      <c r="TVT81" s="16"/>
      <c r="TVU81" s="16"/>
      <c r="TVV81" s="16"/>
      <c r="TVW81" s="16"/>
      <c r="TVX81" s="16"/>
      <c r="TVY81" s="16"/>
      <c r="TVZ81" s="16"/>
      <c r="TWA81" s="16"/>
      <c r="TWB81" s="16"/>
      <c r="TWC81" s="16"/>
      <c r="TWD81" s="16"/>
      <c r="TWE81" s="16"/>
      <c r="TWF81" s="16"/>
      <c r="TWG81" s="16"/>
      <c r="TWH81" s="16"/>
      <c r="TWI81" s="16"/>
      <c r="TWJ81" s="16"/>
      <c r="TWK81" s="16"/>
      <c r="TWL81" s="16"/>
      <c r="TWM81" s="16"/>
      <c r="TWN81" s="16"/>
      <c r="TWO81" s="16"/>
      <c r="TWP81" s="16"/>
      <c r="TWQ81" s="16"/>
      <c r="TWR81" s="16"/>
      <c r="TWS81" s="16"/>
      <c r="TWT81" s="16"/>
      <c r="TWU81" s="16"/>
      <c r="TWV81" s="16"/>
      <c r="TWW81" s="16"/>
      <c r="TWX81" s="16"/>
      <c r="TWY81" s="16"/>
      <c r="TWZ81" s="16"/>
      <c r="TXA81" s="16"/>
      <c r="TXB81" s="16"/>
      <c r="TXC81" s="16"/>
      <c r="TXD81" s="16"/>
      <c r="TXE81" s="16"/>
      <c r="TXF81" s="16"/>
      <c r="TXG81" s="16"/>
      <c r="TXH81" s="16"/>
      <c r="TXI81" s="16"/>
      <c r="TXJ81" s="16"/>
      <c r="TXK81" s="16"/>
      <c r="TXL81" s="16"/>
      <c r="TXM81" s="16"/>
      <c r="TXN81" s="16"/>
      <c r="TXO81" s="16"/>
      <c r="TXP81" s="16"/>
      <c r="TXQ81" s="16"/>
      <c r="TXR81" s="16"/>
      <c r="TXS81" s="16"/>
      <c r="TXT81" s="16"/>
      <c r="TXU81" s="16"/>
      <c r="TXV81" s="16"/>
      <c r="TXW81" s="16"/>
      <c r="TXX81" s="16"/>
      <c r="TXY81" s="16"/>
      <c r="TXZ81" s="16"/>
      <c r="TYA81" s="16"/>
      <c r="TYB81" s="16"/>
      <c r="TYC81" s="16"/>
      <c r="TYD81" s="16"/>
      <c r="TYE81" s="16"/>
      <c r="TYF81" s="16"/>
      <c r="TYG81" s="16"/>
      <c r="TYH81" s="16"/>
      <c r="TYI81" s="16"/>
      <c r="TYJ81" s="16"/>
      <c r="TYK81" s="16"/>
      <c r="TYL81" s="16"/>
      <c r="TYM81" s="16"/>
      <c r="TYN81" s="16"/>
      <c r="TYO81" s="16"/>
      <c r="TYP81" s="16"/>
      <c r="TYQ81" s="16"/>
      <c r="TYR81" s="16"/>
      <c r="TYS81" s="16"/>
      <c r="TYT81" s="16"/>
      <c r="TYU81" s="16"/>
      <c r="TYV81" s="16"/>
      <c r="TYW81" s="16"/>
      <c r="TYX81" s="16"/>
      <c r="TYY81" s="16"/>
      <c r="TYZ81" s="16"/>
      <c r="TZA81" s="16"/>
      <c r="TZB81" s="16"/>
      <c r="TZC81" s="16"/>
      <c r="TZD81" s="16"/>
      <c r="TZE81" s="16"/>
      <c r="TZF81" s="16"/>
      <c r="TZG81" s="16"/>
      <c r="TZH81" s="16"/>
      <c r="TZI81" s="16"/>
      <c r="TZJ81" s="16"/>
      <c r="TZK81" s="16"/>
      <c r="TZL81" s="16"/>
      <c r="TZM81" s="16"/>
      <c r="TZN81" s="16"/>
      <c r="TZO81" s="16"/>
      <c r="TZP81" s="16"/>
      <c r="TZQ81" s="16"/>
      <c r="TZR81" s="16"/>
      <c r="TZS81" s="16"/>
      <c r="TZT81" s="16"/>
      <c r="TZU81" s="16"/>
      <c r="TZV81" s="16"/>
      <c r="TZW81" s="16"/>
      <c r="TZX81" s="16"/>
      <c r="TZY81" s="16"/>
      <c r="TZZ81" s="16"/>
      <c r="UAA81" s="16"/>
      <c r="UAB81" s="16"/>
      <c r="UAC81" s="16"/>
      <c r="UAD81" s="16"/>
      <c r="UAE81" s="16"/>
      <c r="UAF81" s="16"/>
      <c r="UAG81" s="16"/>
      <c r="UAH81" s="16"/>
      <c r="UAI81" s="16"/>
      <c r="UAJ81" s="16"/>
      <c r="UAK81" s="16"/>
      <c r="UAL81" s="16"/>
      <c r="UAM81" s="16"/>
      <c r="UAN81" s="16"/>
      <c r="UAO81" s="16"/>
      <c r="UAP81" s="16"/>
      <c r="UAQ81" s="16"/>
      <c r="UAR81" s="16"/>
      <c r="UAS81" s="16"/>
      <c r="UAT81" s="16"/>
      <c r="UAU81" s="16"/>
      <c r="UAV81" s="16"/>
      <c r="UAW81" s="16"/>
      <c r="UAX81" s="16"/>
      <c r="UAY81" s="16"/>
      <c r="UAZ81" s="16"/>
      <c r="UBA81" s="16"/>
      <c r="UBB81" s="16"/>
      <c r="UBC81" s="16"/>
      <c r="UBD81" s="16"/>
      <c r="UBE81" s="16"/>
      <c r="UBF81" s="16"/>
      <c r="UBG81" s="16"/>
      <c r="UBH81" s="16"/>
      <c r="UBI81" s="16"/>
      <c r="UBJ81" s="16"/>
      <c r="UBK81" s="16"/>
      <c r="UBL81" s="16"/>
      <c r="UBM81" s="16"/>
      <c r="UBN81" s="16"/>
      <c r="UBO81" s="16"/>
      <c r="UBP81" s="16"/>
      <c r="UBQ81" s="16"/>
      <c r="UBR81" s="16"/>
      <c r="UBS81" s="16"/>
      <c r="UBT81" s="16"/>
      <c r="UBU81" s="16"/>
      <c r="UBV81" s="16"/>
      <c r="UBW81" s="16"/>
      <c r="UBX81" s="16"/>
      <c r="UBY81" s="16"/>
      <c r="UBZ81" s="16"/>
      <c r="UCA81" s="16"/>
      <c r="UCB81" s="16"/>
      <c r="UCC81" s="16"/>
      <c r="UCD81" s="16"/>
      <c r="UCE81" s="16"/>
      <c r="UCF81" s="16"/>
      <c r="UCG81" s="16"/>
      <c r="UCH81" s="16"/>
      <c r="UCI81" s="16"/>
      <c r="UCJ81" s="16"/>
      <c r="UCK81" s="16"/>
      <c r="UCL81" s="16"/>
      <c r="UCM81" s="16"/>
      <c r="UCN81" s="16"/>
      <c r="UCO81" s="16"/>
      <c r="UCP81" s="16"/>
      <c r="UCQ81" s="16"/>
      <c r="UCR81" s="16"/>
      <c r="UCS81" s="16"/>
      <c r="UCT81" s="16"/>
      <c r="UCU81" s="16"/>
      <c r="UCV81" s="16"/>
      <c r="UCW81" s="16"/>
      <c r="UCX81" s="16"/>
      <c r="UCY81" s="16"/>
      <c r="UCZ81" s="16"/>
      <c r="UDA81" s="16"/>
      <c r="UDB81" s="16"/>
      <c r="UDC81" s="16"/>
      <c r="UDD81" s="16"/>
      <c r="UDE81" s="16"/>
      <c r="UDF81" s="16"/>
      <c r="UDG81" s="16"/>
      <c r="UDH81" s="16"/>
      <c r="UDI81" s="16"/>
      <c r="UDJ81" s="16"/>
      <c r="UDK81" s="16"/>
      <c r="UDL81" s="16"/>
      <c r="UDM81" s="16"/>
      <c r="UDN81" s="16"/>
      <c r="UDO81" s="16"/>
      <c r="UDP81" s="16"/>
      <c r="UDQ81" s="16"/>
      <c r="UDR81" s="16"/>
      <c r="UDS81" s="16"/>
      <c r="UDT81" s="16"/>
      <c r="UDU81" s="16"/>
      <c r="UDV81" s="16"/>
      <c r="UDW81" s="16"/>
      <c r="UDX81" s="16"/>
      <c r="UDY81" s="16"/>
      <c r="UDZ81" s="16"/>
      <c r="UEA81" s="16"/>
      <c r="UEB81" s="16"/>
      <c r="UEC81" s="16"/>
      <c r="UED81" s="16"/>
      <c r="UEE81" s="16"/>
      <c r="UEF81" s="16"/>
      <c r="UEG81" s="16"/>
      <c r="UEH81" s="16"/>
      <c r="UEI81" s="16"/>
      <c r="UEJ81" s="16"/>
      <c r="UEK81" s="16"/>
      <c r="UEL81" s="16"/>
      <c r="UEM81" s="16"/>
      <c r="UEN81" s="16"/>
      <c r="UEO81" s="16"/>
      <c r="UEP81" s="16"/>
      <c r="UEQ81" s="16"/>
      <c r="UER81" s="16"/>
      <c r="UES81" s="16"/>
      <c r="UET81" s="16"/>
      <c r="UEU81" s="16"/>
      <c r="UEV81" s="16"/>
      <c r="UEW81" s="16"/>
      <c r="UEX81" s="16"/>
      <c r="UEY81" s="16"/>
      <c r="UEZ81" s="16"/>
      <c r="UFA81" s="16"/>
      <c r="UFB81" s="16"/>
      <c r="UFC81" s="16"/>
      <c r="UFD81" s="16"/>
      <c r="UFE81" s="16"/>
      <c r="UFF81" s="16"/>
      <c r="UFG81" s="16"/>
      <c r="UFH81" s="16"/>
      <c r="UFI81" s="16"/>
      <c r="UFJ81" s="16"/>
      <c r="UFK81" s="16"/>
      <c r="UFL81" s="16"/>
      <c r="UFM81" s="16"/>
      <c r="UFN81" s="16"/>
      <c r="UFO81" s="16"/>
      <c r="UFP81" s="16"/>
      <c r="UFQ81" s="16"/>
      <c r="UFR81" s="16"/>
      <c r="UFS81" s="16"/>
      <c r="UFT81" s="16"/>
      <c r="UFU81" s="16"/>
      <c r="UFV81" s="16"/>
      <c r="UFW81" s="16"/>
      <c r="UFX81" s="16"/>
      <c r="UFY81" s="16"/>
      <c r="UFZ81" s="16"/>
      <c r="UGA81" s="16"/>
      <c r="UGB81" s="16"/>
      <c r="UGC81" s="16"/>
      <c r="UGD81" s="16"/>
      <c r="UGE81" s="16"/>
      <c r="UGF81" s="16"/>
      <c r="UGG81" s="16"/>
      <c r="UGH81" s="16"/>
      <c r="UGI81" s="16"/>
      <c r="UGJ81" s="16"/>
      <c r="UGK81" s="16"/>
      <c r="UGL81" s="16"/>
      <c r="UGM81" s="16"/>
      <c r="UGN81" s="16"/>
      <c r="UGO81" s="16"/>
      <c r="UGP81" s="16"/>
      <c r="UGQ81" s="16"/>
      <c r="UGR81" s="16"/>
      <c r="UGS81" s="16"/>
      <c r="UGT81" s="16"/>
      <c r="UGU81" s="16"/>
      <c r="UGV81" s="16"/>
      <c r="UGW81" s="16"/>
      <c r="UGX81" s="16"/>
      <c r="UGY81" s="16"/>
      <c r="UGZ81" s="16"/>
      <c r="UHA81" s="16"/>
      <c r="UHB81" s="16"/>
      <c r="UHC81" s="16"/>
      <c r="UHD81" s="16"/>
      <c r="UHE81" s="16"/>
      <c r="UHF81" s="16"/>
      <c r="UHG81" s="16"/>
      <c r="UHH81" s="16"/>
      <c r="UHI81" s="16"/>
      <c r="UHJ81" s="16"/>
      <c r="UHK81" s="16"/>
      <c r="UHL81" s="16"/>
      <c r="UHM81" s="16"/>
      <c r="UHN81" s="16"/>
      <c r="UHO81" s="16"/>
      <c r="UHP81" s="16"/>
      <c r="UHQ81" s="16"/>
      <c r="UHR81" s="16"/>
      <c r="UHS81" s="16"/>
      <c r="UHT81" s="16"/>
      <c r="UHU81" s="16"/>
      <c r="UHV81" s="16"/>
      <c r="UHW81" s="16"/>
      <c r="UHX81" s="16"/>
      <c r="UHY81" s="16"/>
      <c r="UHZ81" s="16"/>
      <c r="UIA81" s="16"/>
      <c r="UIB81" s="16"/>
      <c r="UIC81" s="16"/>
      <c r="UID81" s="16"/>
      <c r="UIE81" s="16"/>
      <c r="UIF81" s="16"/>
      <c r="UIG81" s="16"/>
      <c r="UIH81" s="16"/>
      <c r="UII81" s="16"/>
      <c r="UIJ81" s="16"/>
      <c r="UIK81" s="16"/>
      <c r="UIL81" s="16"/>
      <c r="UIM81" s="16"/>
      <c r="UIN81" s="16"/>
      <c r="UIO81" s="16"/>
      <c r="UIP81" s="16"/>
      <c r="UIQ81" s="16"/>
      <c r="UIR81" s="16"/>
      <c r="UIS81" s="16"/>
      <c r="UIT81" s="16"/>
      <c r="UIU81" s="16"/>
      <c r="UIV81" s="16"/>
      <c r="UIW81" s="16"/>
      <c r="UIX81" s="16"/>
      <c r="UIY81" s="16"/>
      <c r="UIZ81" s="16"/>
      <c r="UJA81" s="16"/>
      <c r="UJB81" s="16"/>
      <c r="UJC81" s="16"/>
      <c r="UJD81" s="16"/>
      <c r="UJE81" s="16"/>
      <c r="UJF81" s="16"/>
      <c r="UJG81" s="16"/>
      <c r="UJH81" s="16"/>
      <c r="UJI81" s="16"/>
      <c r="UJJ81" s="16"/>
      <c r="UJK81" s="16"/>
      <c r="UJL81" s="16"/>
      <c r="UJM81" s="16"/>
      <c r="UJN81" s="16"/>
      <c r="UJO81" s="16"/>
      <c r="UJP81" s="16"/>
      <c r="UJQ81" s="16"/>
      <c r="UJR81" s="16"/>
      <c r="UJS81" s="16"/>
      <c r="UJT81" s="16"/>
      <c r="UJU81" s="16"/>
      <c r="UJV81" s="16"/>
      <c r="UJW81" s="16"/>
      <c r="UJX81" s="16"/>
      <c r="UJY81" s="16"/>
      <c r="UJZ81" s="16"/>
      <c r="UKA81" s="16"/>
      <c r="UKB81" s="16"/>
      <c r="UKC81" s="16"/>
      <c r="UKD81" s="16"/>
      <c r="UKE81" s="16"/>
      <c r="UKF81" s="16"/>
      <c r="UKG81" s="16"/>
      <c r="UKH81" s="16"/>
      <c r="UKI81" s="16"/>
      <c r="UKJ81" s="16"/>
      <c r="UKK81" s="16"/>
      <c r="UKL81" s="16"/>
      <c r="UKM81" s="16"/>
      <c r="UKN81" s="16"/>
      <c r="UKO81" s="16"/>
      <c r="UKP81" s="16"/>
      <c r="UKQ81" s="16"/>
      <c r="UKR81" s="16"/>
      <c r="UKS81" s="16"/>
      <c r="UKT81" s="16"/>
      <c r="UKU81" s="16"/>
      <c r="UKV81" s="16"/>
      <c r="UKW81" s="16"/>
      <c r="UKX81" s="16"/>
      <c r="UKY81" s="16"/>
      <c r="UKZ81" s="16"/>
      <c r="ULA81" s="16"/>
      <c r="ULB81" s="16"/>
      <c r="ULC81" s="16"/>
      <c r="ULD81" s="16"/>
      <c r="ULE81" s="16"/>
      <c r="ULF81" s="16"/>
      <c r="ULG81" s="16"/>
      <c r="ULH81" s="16"/>
      <c r="ULI81" s="16"/>
      <c r="ULJ81" s="16"/>
      <c r="ULK81" s="16"/>
      <c r="ULL81" s="16"/>
      <c r="ULM81" s="16"/>
      <c r="ULN81" s="16"/>
      <c r="ULO81" s="16"/>
      <c r="ULP81" s="16"/>
      <c r="ULQ81" s="16"/>
      <c r="ULR81" s="16"/>
      <c r="ULS81" s="16"/>
      <c r="ULT81" s="16"/>
      <c r="ULU81" s="16"/>
      <c r="ULV81" s="16"/>
      <c r="ULW81" s="16"/>
      <c r="ULX81" s="16"/>
      <c r="ULY81" s="16"/>
      <c r="ULZ81" s="16"/>
      <c r="UMA81" s="16"/>
      <c r="UMB81" s="16"/>
      <c r="UMC81" s="16"/>
      <c r="UMD81" s="16"/>
      <c r="UME81" s="16"/>
      <c r="UMF81" s="16"/>
      <c r="UMG81" s="16"/>
      <c r="UMH81" s="16"/>
      <c r="UMI81" s="16"/>
      <c r="UMJ81" s="16"/>
      <c r="UMK81" s="16"/>
      <c r="UML81" s="16"/>
      <c r="UMM81" s="16"/>
      <c r="UMN81" s="16"/>
      <c r="UMO81" s="16"/>
      <c r="UMP81" s="16"/>
      <c r="UMQ81" s="16"/>
      <c r="UMR81" s="16"/>
      <c r="UMS81" s="16"/>
      <c r="UMT81" s="16"/>
      <c r="UMU81" s="16"/>
      <c r="UMV81" s="16"/>
      <c r="UMW81" s="16"/>
      <c r="UMX81" s="16"/>
      <c r="UMY81" s="16"/>
      <c r="UMZ81" s="16"/>
      <c r="UNA81" s="16"/>
      <c r="UNB81" s="16"/>
      <c r="UNC81" s="16"/>
      <c r="UND81" s="16"/>
      <c r="UNE81" s="16"/>
      <c r="UNF81" s="16"/>
      <c r="UNG81" s="16"/>
      <c r="UNH81" s="16"/>
      <c r="UNI81" s="16"/>
      <c r="UNJ81" s="16"/>
      <c r="UNK81" s="16"/>
      <c r="UNL81" s="16"/>
      <c r="UNM81" s="16"/>
      <c r="UNN81" s="16"/>
      <c r="UNO81" s="16"/>
      <c r="UNP81" s="16"/>
      <c r="UNQ81" s="16"/>
      <c r="UNR81" s="16"/>
      <c r="UNS81" s="16"/>
      <c r="UNT81" s="16"/>
      <c r="UNU81" s="16"/>
      <c r="UNV81" s="16"/>
      <c r="UNW81" s="16"/>
      <c r="UNX81" s="16"/>
      <c r="UNY81" s="16"/>
      <c r="UNZ81" s="16"/>
      <c r="UOA81" s="16"/>
      <c r="UOB81" s="16"/>
      <c r="UOC81" s="16"/>
      <c r="UOD81" s="16"/>
      <c r="UOE81" s="16"/>
      <c r="UOF81" s="16"/>
      <c r="UOG81" s="16"/>
      <c r="UOH81" s="16"/>
      <c r="UOI81" s="16"/>
      <c r="UOJ81" s="16"/>
      <c r="UOK81" s="16"/>
      <c r="UOL81" s="16"/>
      <c r="UOM81" s="16"/>
      <c r="UON81" s="16"/>
      <c r="UOO81" s="16"/>
      <c r="UOP81" s="16"/>
      <c r="UOQ81" s="16"/>
      <c r="UOR81" s="16"/>
      <c r="UOS81" s="16"/>
      <c r="UOT81" s="16"/>
      <c r="UOU81" s="16"/>
      <c r="UOV81" s="16"/>
      <c r="UOW81" s="16"/>
      <c r="UOX81" s="16"/>
      <c r="UOY81" s="16"/>
      <c r="UOZ81" s="16"/>
      <c r="UPA81" s="16"/>
      <c r="UPB81" s="16"/>
      <c r="UPC81" s="16"/>
      <c r="UPD81" s="16"/>
      <c r="UPE81" s="16"/>
      <c r="UPF81" s="16"/>
      <c r="UPG81" s="16"/>
      <c r="UPH81" s="16"/>
      <c r="UPI81" s="16"/>
      <c r="UPJ81" s="16"/>
      <c r="UPK81" s="16"/>
      <c r="UPL81" s="16"/>
      <c r="UPM81" s="16"/>
      <c r="UPN81" s="16"/>
      <c r="UPO81" s="16"/>
      <c r="UPP81" s="16"/>
      <c r="UPQ81" s="16"/>
      <c r="UPR81" s="16"/>
      <c r="UPS81" s="16"/>
      <c r="UPT81" s="16"/>
      <c r="UPU81" s="16"/>
      <c r="UPV81" s="16"/>
      <c r="UPW81" s="16"/>
      <c r="UPX81" s="16"/>
      <c r="UPY81" s="16"/>
      <c r="UPZ81" s="16"/>
      <c r="UQA81" s="16"/>
      <c r="UQB81" s="16"/>
      <c r="UQC81" s="16"/>
      <c r="UQD81" s="16"/>
      <c r="UQE81" s="16"/>
      <c r="UQF81" s="16"/>
      <c r="UQG81" s="16"/>
      <c r="UQH81" s="16"/>
      <c r="UQI81" s="16"/>
      <c r="UQJ81" s="16"/>
      <c r="UQK81" s="16"/>
      <c r="UQL81" s="16"/>
      <c r="UQM81" s="16"/>
      <c r="UQN81" s="16"/>
      <c r="UQO81" s="16"/>
      <c r="UQP81" s="16"/>
      <c r="UQQ81" s="16"/>
      <c r="UQR81" s="16"/>
      <c r="UQS81" s="16"/>
      <c r="UQT81" s="16"/>
      <c r="UQU81" s="16"/>
      <c r="UQV81" s="16"/>
      <c r="UQW81" s="16"/>
      <c r="UQX81" s="16"/>
      <c r="UQY81" s="16"/>
      <c r="UQZ81" s="16"/>
      <c r="URA81" s="16"/>
      <c r="URB81" s="16"/>
      <c r="URC81" s="16"/>
      <c r="URD81" s="16"/>
      <c r="URE81" s="16"/>
      <c r="URF81" s="16"/>
      <c r="URG81" s="16"/>
      <c r="URH81" s="16"/>
      <c r="URI81" s="16"/>
      <c r="URJ81" s="16"/>
      <c r="URK81" s="16"/>
      <c r="URL81" s="16"/>
      <c r="URM81" s="16"/>
      <c r="URN81" s="16"/>
      <c r="URO81" s="16"/>
      <c r="URP81" s="16"/>
      <c r="URQ81" s="16"/>
      <c r="URR81" s="16"/>
      <c r="URS81" s="16"/>
      <c r="URT81" s="16"/>
      <c r="URU81" s="16"/>
      <c r="URV81" s="16"/>
      <c r="URW81" s="16"/>
      <c r="URX81" s="16"/>
      <c r="URY81" s="16"/>
      <c r="URZ81" s="16"/>
      <c r="USA81" s="16"/>
      <c r="USB81" s="16"/>
      <c r="USC81" s="16"/>
      <c r="USD81" s="16"/>
      <c r="USE81" s="16"/>
      <c r="USF81" s="16"/>
      <c r="USG81" s="16"/>
      <c r="USH81" s="16"/>
      <c r="USI81" s="16"/>
      <c r="USJ81" s="16"/>
      <c r="USK81" s="16"/>
      <c r="USL81" s="16"/>
      <c r="USM81" s="16"/>
      <c r="USN81" s="16"/>
      <c r="USO81" s="16"/>
      <c r="USP81" s="16"/>
      <c r="USQ81" s="16"/>
      <c r="USR81" s="16"/>
      <c r="USS81" s="16"/>
      <c r="UST81" s="16"/>
      <c r="USU81" s="16"/>
      <c r="USV81" s="16"/>
      <c r="USW81" s="16"/>
      <c r="USX81" s="16"/>
      <c r="USY81" s="16"/>
      <c r="USZ81" s="16"/>
      <c r="UTA81" s="16"/>
      <c r="UTB81" s="16"/>
      <c r="UTC81" s="16"/>
      <c r="UTD81" s="16"/>
      <c r="UTE81" s="16"/>
      <c r="UTF81" s="16"/>
      <c r="UTG81" s="16"/>
      <c r="UTH81" s="16"/>
      <c r="UTI81" s="16"/>
      <c r="UTJ81" s="16"/>
      <c r="UTK81" s="16"/>
      <c r="UTL81" s="16"/>
      <c r="UTM81" s="16"/>
      <c r="UTN81" s="16"/>
      <c r="UTO81" s="16"/>
      <c r="UTP81" s="16"/>
      <c r="UTQ81" s="16"/>
      <c r="UTR81" s="16"/>
      <c r="UTS81" s="16"/>
      <c r="UTT81" s="16"/>
      <c r="UTU81" s="16"/>
      <c r="UTV81" s="16"/>
      <c r="UTW81" s="16"/>
      <c r="UTX81" s="16"/>
      <c r="UTY81" s="16"/>
      <c r="UTZ81" s="16"/>
      <c r="UUA81" s="16"/>
      <c r="UUB81" s="16"/>
      <c r="UUC81" s="16"/>
      <c r="UUD81" s="16"/>
      <c r="UUE81" s="16"/>
      <c r="UUF81" s="16"/>
      <c r="UUG81" s="16"/>
      <c r="UUH81" s="16"/>
      <c r="UUI81" s="16"/>
      <c r="UUJ81" s="16"/>
      <c r="UUK81" s="16"/>
      <c r="UUL81" s="16"/>
      <c r="UUM81" s="16"/>
      <c r="UUN81" s="16"/>
      <c r="UUO81" s="16"/>
      <c r="UUP81" s="16"/>
      <c r="UUQ81" s="16"/>
      <c r="UUR81" s="16"/>
      <c r="UUS81" s="16"/>
      <c r="UUT81" s="16"/>
      <c r="UUU81" s="16"/>
      <c r="UUV81" s="16"/>
      <c r="UUW81" s="16"/>
      <c r="UUX81" s="16"/>
      <c r="UUY81" s="16"/>
      <c r="UUZ81" s="16"/>
      <c r="UVA81" s="16"/>
      <c r="UVB81" s="16"/>
      <c r="UVC81" s="16"/>
      <c r="UVD81" s="16"/>
      <c r="UVE81" s="16"/>
      <c r="UVF81" s="16"/>
      <c r="UVG81" s="16"/>
      <c r="UVH81" s="16"/>
      <c r="UVI81" s="16"/>
      <c r="UVJ81" s="16"/>
      <c r="UVK81" s="16"/>
      <c r="UVL81" s="16"/>
      <c r="UVM81" s="16"/>
      <c r="UVN81" s="16"/>
      <c r="UVO81" s="16"/>
      <c r="UVP81" s="16"/>
      <c r="UVQ81" s="16"/>
      <c r="UVR81" s="16"/>
      <c r="UVS81" s="16"/>
      <c r="UVT81" s="16"/>
      <c r="UVU81" s="16"/>
      <c r="UVV81" s="16"/>
      <c r="UVW81" s="16"/>
      <c r="UVX81" s="16"/>
      <c r="UVY81" s="16"/>
      <c r="UVZ81" s="16"/>
      <c r="UWA81" s="16"/>
      <c r="UWB81" s="16"/>
      <c r="UWC81" s="16"/>
      <c r="UWD81" s="16"/>
      <c r="UWE81" s="16"/>
      <c r="UWF81" s="16"/>
      <c r="UWG81" s="16"/>
      <c r="UWH81" s="16"/>
      <c r="UWI81" s="16"/>
      <c r="UWJ81" s="16"/>
      <c r="UWK81" s="16"/>
      <c r="UWL81" s="16"/>
      <c r="UWM81" s="16"/>
      <c r="UWN81" s="16"/>
      <c r="UWO81" s="16"/>
      <c r="UWP81" s="16"/>
      <c r="UWQ81" s="16"/>
      <c r="UWR81" s="16"/>
      <c r="UWS81" s="16"/>
      <c r="UWT81" s="16"/>
      <c r="UWU81" s="16"/>
      <c r="UWV81" s="16"/>
      <c r="UWW81" s="16"/>
      <c r="UWX81" s="16"/>
      <c r="UWY81" s="16"/>
      <c r="UWZ81" s="16"/>
      <c r="UXA81" s="16"/>
      <c r="UXB81" s="16"/>
      <c r="UXC81" s="16"/>
      <c r="UXD81" s="16"/>
      <c r="UXE81" s="16"/>
      <c r="UXF81" s="16"/>
      <c r="UXG81" s="16"/>
      <c r="UXH81" s="16"/>
      <c r="UXI81" s="16"/>
      <c r="UXJ81" s="16"/>
      <c r="UXK81" s="16"/>
      <c r="UXL81" s="16"/>
      <c r="UXM81" s="16"/>
      <c r="UXN81" s="16"/>
      <c r="UXO81" s="16"/>
      <c r="UXP81" s="16"/>
      <c r="UXQ81" s="16"/>
      <c r="UXR81" s="16"/>
      <c r="UXS81" s="16"/>
      <c r="UXT81" s="16"/>
      <c r="UXU81" s="16"/>
      <c r="UXV81" s="16"/>
      <c r="UXW81" s="16"/>
      <c r="UXX81" s="16"/>
      <c r="UXY81" s="16"/>
      <c r="UXZ81" s="16"/>
      <c r="UYA81" s="16"/>
      <c r="UYB81" s="16"/>
      <c r="UYC81" s="16"/>
      <c r="UYD81" s="16"/>
      <c r="UYE81" s="16"/>
      <c r="UYF81" s="16"/>
      <c r="UYG81" s="16"/>
      <c r="UYH81" s="16"/>
      <c r="UYI81" s="16"/>
      <c r="UYJ81" s="16"/>
      <c r="UYK81" s="16"/>
      <c r="UYL81" s="16"/>
      <c r="UYM81" s="16"/>
      <c r="UYN81" s="16"/>
      <c r="UYO81" s="16"/>
      <c r="UYP81" s="16"/>
      <c r="UYQ81" s="16"/>
      <c r="UYR81" s="16"/>
      <c r="UYS81" s="16"/>
      <c r="UYT81" s="16"/>
      <c r="UYU81" s="16"/>
      <c r="UYV81" s="16"/>
      <c r="UYW81" s="16"/>
      <c r="UYX81" s="16"/>
      <c r="UYY81" s="16"/>
      <c r="UYZ81" s="16"/>
      <c r="UZA81" s="16"/>
      <c r="UZB81" s="16"/>
      <c r="UZC81" s="16"/>
      <c r="UZD81" s="16"/>
      <c r="UZE81" s="16"/>
      <c r="UZF81" s="16"/>
      <c r="UZG81" s="16"/>
      <c r="UZH81" s="16"/>
      <c r="UZI81" s="16"/>
      <c r="UZJ81" s="16"/>
      <c r="UZK81" s="16"/>
      <c r="UZL81" s="16"/>
      <c r="UZM81" s="16"/>
      <c r="UZN81" s="16"/>
      <c r="UZO81" s="16"/>
      <c r="UZP81" s="16"/>
      <c r="UZQ81" s="16"/>
      <c r="UZR81" s="16"/>
      <c r="UZS81" s="16"/>
      <c r="UZT81" s="16"/>
      <c r="UZU81" s="16"/>
      <c r="UZV81" s="16"/>
      <c r="UZW81" s="16"/>
      <c r="UZX81" s="16"/>
      <c r="UZY81" s="16"/>
      <c r="UZZ81" s="16"/>
      <c r="VAA81" s="16"/>
      <c r="VAB81" s="16"/>
      <c r="VAC81" s="16"/>
      <c r="VAD81" s="16"/>
      <c r="VAE81" s="16"/>
      <c r="VAF81" s="16"/>
      <c r="VAG81" s="16"/>
      <c r="VAH81" s="16"/>
      <c r="VAI81" s="16"/>
      <c r="VAJ81" s="16"/>
      <c r="VAK81" s="16"/>
      <c r="VAL81" s="16"/>
      <c r="VAM81" s="16"/>
      <c r="VAN81" s="16"/>
      <c r="VAO81" s="16"/>
      <c r="VAP81" s="16"/>
      <c r="VAQ81" s="16"/>
      <c r="VAR81" s="16"/>
      <c r="VAS81" s="16"/>
      <c r="VAT81" s="16"/>
      <c r="VAU81" s="16"/>
      <c r="VAV81" s="16"/>
      <c r="VAW81" s="16"/>
      <c r="VAX81" s="16"/>
      <c r="VAY81" s="16"/>
      <c r="VAZ81" s="16"/>
      <c r="VBA81" s="16"/>
      <c r="VBB81" s="16"/>
      <c r="VBC81" s="16"/>
      <c r="VBD81" s="16"/>
      <c r="VBE81" s="16"/>
      <c r="VBF81" s="16"/>
      <c r="VBG81" s="16"/>
      <c r="VBH81" s="16"/>
      <c r="VBI81" s="16"/>
      <c r="VBJ81" s="16"/>
      <c r="VBK81" s="16"/>
      <c r="VBL81" s="16"/>
      <c r="VBM81" s="16"/>
      <c r="VBN81" s="16"/>
      <c r="VBO81" s="16"/>
      <c r="VBP81" s="16"/>
      <c r="VBQ81" s="16"/>
      <c r="VBR81" s="16"/>
      <c r="VBS81" s="16"/>
      <c r="VBT81" s="16"/>
      <c r="VBU81" s="16"/>
      <c r="VBV81" s="16"/>
      <c r="VBW81" s="16"/>
      <c r="VBX81" s="16"/>
      <c r="VBY81" s="16"/>
      <c r="VBZ81" s="16"/>
      <c r="VCA81" s="16"/>
      <c r="VCB81" s="16"/>
      <c r="VCC81" s="16"/>
      <c r="VCD81" s="16"/>
      <c r="VCE81" s="16"/>
      <c r="VCF81" s="16"/>
      <c r="VCG81" s="16"/>
      <c r="VCH81" s="16"/>
      <c r="VCI81" s="16"/>
      <c r="VCJ81" s="16"/>
      <c r="VCK81" s="16"/>
      <c r="VCL81" s="16"/>
      <c r="VCM81" s="16"/>
      <c r="VCN81" s="16"/>
      <c r="VCO81" s="16"/>
      <c r="VCP81" s="16"/>
      <c r="VCQ81" s="16"/>
      <c r="VCR81" s="16"/>
      <c r="VCS81" s="16"/>
      <c r="VCT81" s="16"/>
      <c r="VCU81" s="16"/>
      <c r="VCV81" s="16"/>
      <c r="VCW81" s="16"/>
      <c r="VCX81" s="16"/>
      <c r="VCY81" s="16"/>
      <c r="VCZ81" s="16"/>
      <c r="VDA81" s="16"/>
      <c r="VDB81" s="16"/>
      <c r="VDC81" s="16"/>
      <c r="VDD81" s="16"/>
      <c r="VDE81" s="16"/>
      <c r="VDF81" s="16"/>
      <c r="VDG81" s="16"/>
      <c r="VDH81" s="16"/>
      <c r="VDI81" s="16"/>
      <c r="VDJ81" s="16"/>
      <c r="VDK81" s="16"/>
      <c r="VDL81" s="16"/>
      <c r="VDM81" s="16"/>
      <c r="VDN81" s="16"/>
      <c r="VDO81" s="16"/>
      <c r="VDP81" s="16"/>
      <c r="VDQ81" s="16"/>
      <c r="VDR81" s="16"/>
      <c r="VDS81" s="16"/>
      <c r="VDT81" s="16"/>
      <c r="VDU81" s="16"/>
      <c r="VDV81" s="16"/>
      <c r="VDW81" s="16"/>
      <c r="VDX81" s="16"/>
      <c r="VDY81" s="16"/>
      <c r="VDZ81" s="16"/>
      <c r="VEA81" s="16"/>
      <c r="VEB81" s="16"/>
      <c r="VEC81" s="16"/>
      <c r="VED81" s="16"/>
      <c r="VEE81" s="16"/>
      <c r="VEF81" s="16"/>
      <c r="VEG81" s="16"/>
      <c r="VEH81" s="16"/>
      <c r="VEI81" s="16"/>
      <c r="VEJ81" s="16"/>
      <c r="VEK81" s="16"/>
      <c r="VEL81" s="16"/>
      <c r="VEM81" s="16"/>
      <c r="VEN81" s="16"/>
      <c r="VEO81" s="16"/>
      <c r="VEP81" s="16"/>
      <c r="VEQ81" s="16"/>
      <c r="VER81" s="16"/>
      <c r="VES81" s="16"/>
      <c r="VET81" s="16"/>
      <c r="VEU81" s="16"/>
      <c r="VEV81" s="16"/>
      <c r="VEW81" s="16"/>
      <c r="VEX81" s="16"/>
      <c r="VEY81" s="16"/>
      <c r="VEZ81" s="16"/>
      <c r="VFA81" s="16"/>
      <c r="VFB81" s="16"/>
      <c r="VFC81" s="16"/>
      <c r="VFD81" s="16"/>
      <c r="VFE81" s="16"/>
      <c r="VFF81" s="16"/>
      <c r="VFG81" s="16"/>
      <c r="VFH81" s="16"/>
      <c r="VFI81" s="16"/>
      <c r="VFJ81" s="16"/>
      <c r="VFK81" s="16"/>
      <c r="VFL81" s="16"/>
      <c r="VFM81" s="16"/>
      <c r="VFN81" s="16"/>
      <c r="VFO81" s="16"/>
      <c r="VFP81" s="16"/>
      <c r="VFQ81" s="16"/>
      <c r="VFR81" s="16"/>
      <c r="VFS81" s="16"/>
      <c r="VFT81" s="16"/>
      <c r="VFU81" s="16"/>
      <c r="VFV81" s="16"/>
      <c r="VFW81" s="16"/>
      <c r="VFX81" s="16"/>
      <c r="VFY81" s="16"/>
      <c r="VFZ81" s="16"/>
      <c r="VGA81" s="16"/>
      <c r="VGB81" s="16"/>
      <c r="VGC81" s="16"/>
      <c r="VGD81" s="16"/>
      <c r="VGE81" s="16"/>
      <c r="VGF81" s="16"/>
      <c r="VGG81" s="16"/>
      <c r="VGH81" s="16"/>
      <c r="VGI81" s="16"/>
      <c r="VGJ81" s="16"/>
      <c r="VGK81" s="16"/>
      <c r="VGL81" s="16"/>
      <c r="VGM81" s="16"/>
      <c r="VGN81" s="16"/>
      <c r="VGO81" s="16"/>
      <c r="VGP81" s="16"/>
      <c r="VGQ81" s="16"/>
      <c r="VGR81" s="16"/>
      <c r="VGS81" s="16"/>
      <c r="VGT81" s="16"/>
      <c r="VGU81" s="16"/>
      <c r="VGV81" s="16"/>
      <c r="VGW81" s="16"/>
      <c r="VGX81" s="16"/>
      <c r="VGY81" s="16"/>
      <c r="VGZ81" s="16"/>
      <c r="VHA81" s="16"/>
      <c r="VHB81" s="16"/>
      <c r="VHC81" s="16"/>
      <c r="VHD81" s="16"/>
      <c r="VHE81" s="16"/>
      <c r="VHF81" s="16"/>
      <c r="VHG81" s="16"/>
      <c r="VHH81" s="16"/>
      <c r="VHI81" s="16"/>
      <c r="VHJ81" s="16"/>
      <c r="VHK81" s="16"/>
      <c r="VHL81" s="16"/>
      <c r="VHM81" s="16"/>
      <c r="VHN81" s="16"/>
      <c r="VHO81" s="16"/>
      <c r="VHP81" s="16"/>
      <c r="VHQ81" s="16"/>
      <c r="VHR81" s="16"/>
      <c r="VHS81" s="16"/>
      <c r="VHT81" s="16"/>
      <c r="VHU81" s="16"/>
      <c r="VHV81" s="16"/>
      <c r="VHW81" s="16"/>
      <c r="VHX81" s="16"/>
      <c r="VHY81" s="16"/>
      <c r="VHZ81" s="16"/>
      <c r="VIA81" s="16"/>
      <c r="VIB81" s="16"/>
      <c r="VIC81" s="16"/>
      <c r="VID81" s="16"/>
      <c r="VIE81" s="16"/>
      <c r="VIF81" s="16"/>
      <c r="VIG81" s="16"/>
      <c r="VIH81" s="16"/>
      <c r="VII81" s="16"/>
      <c r="VIJ81" s="16"/>
      <c r="VIK81" s="16"/>
      <c r="VIL81" s="16"/>
      <c r="VIM81" s="16"/>
      <c r="VIN81" s="16"/>
      <c r="VIO81" s="16"/>
      <c r="VIP81" s="16"/>
      <c r="VIQ81" s="16"/>
      <c r="VIR81" s="16"/>
      <c r="VIS81" s="16"/>
      <c r="VIT81" s="16"/>
      <c r="VIU81" s="16"/>
      <c r="VIV81" s="16"/>
      <c r="VIW81" s="16"/>
      <c r="VIX81" s="16"/>
      <c r="VIY81" s="16"/>
      <c r="VIZ81" s="16"/>
      <c r="VJA81" s="16"/>
      <c r="VJB81" s="16"/>
      <c r="VJC81" s="16"/>
      <c r="VJD81" s="16"/>
      <c r="VJE81" s="16"/>
      <c r="VJF81" s="16"/>
      <c r="VJG81" s="16"/>
      <c r="VJH81" s="16"/>
      <c r="VJI81" s="16"/>
      <c r="VJJ81" s="16"/>
      <c r="VJK81" s="16"/>
      <c r="VJL81" s="16"/>
      <c r="VJM81" s="16"/>
      <c r="VJN81" s="16"/>
      <c r="VJO81" s="16"/>
      <c r="VJP81" s="16"/>
      <c r="VJQ81" s="16"/>
      <c r="VJR81" s="16"/>
      <c r="VJS81" s="16"/>
      <c r="VJT81" s="16"/>
      <c r="VJU81" s="16"/>
      <c r="VJV81" s="16"/>
      <c r="VJW81" s="16"/>
      <c r="VJX81" s="16"/>
      <c r="VJY81" s="16"/>
      <c r="VJZ81" s="16"/>
      <c r="VKA81" s="16"/>
      <c r="VKB81" s="16"/>
      <c r="VKC81" s="16"/>
      <c r="VKD81" s="16"/>
      <c r="VKE81" s="16"/>
      <c r="VKF81" s="16"/>
      <c r="VKG81" s="16"/>
      <c r="VKH81" s="16"/>
      <c r="VKI81" s="16"/>
      <c r="VKJ81" s="16"/>
      <c r="VKK81" s="16"/>
      <c r="VKL81" s="16"/>
      <c r="VKM81" s="16"/>
      <c r="VKN81" s="16"/>
      <c r="VKO81" s="16"/>
      <c r="VKP81" s="16"/>
      <c r="VKQ81" s="16"/>
      <c r="VKR81" s="16"/>
      <c r="VKS81" s="16"/>
      <c r="VKT81" s="16"/>
      <c r="VKU81" s="16"/>
      <c r="VKV81" s="16"/>
      <c r="VKW81" s="16"/>
      <c r="VKX81" s="16"/>
      <c r="VKY81" s="16"/>
      <c r="VKZ81" s="16"/>
      <c r="VLA81" s="16"/>
      <c r="VLB81" s="16"/>
      <c r="VLC81" s="16"/>
      <c r="VLD81" s="16"/>
      <c r="VLE81" s="16"/>
      <c r="VLF81" s="16"/>
      <c r="VLG81" s="16"/>
      <c r="VLH81" s="16"/>
      <c r="VLI81" s="16"/>
      <c r="VLJ81" s="16"/>
      <c r="VLK81" s="16"/>
      <c r="VLL81" s="16"/>
      <c r="VLM81" s="16"/>
      <c r="VLN81" s="16"/>
      <c r="VLO81" s="16"/>
      <c r="VLP81" s="16"/>
      <c r="VLQ81" s="16"/>
      <c r="VLR81" s="16"/>
      <c r="VLS81" s="16"/>
      <c r="VLT81" s="16"/>
      <c r="VLU81" s="16"/>
      <c r="VLV81" s="16"/>
      <c r="VLW81" s="16"/>
      <c r="VLX81" s="16"/>
      <c r="VLY81" s="16"/>
      <c r="VLZ81" s="16"/>
      <c r="VMA81" s="16"/>
      <c r="VMB81" s="16"/>
      <c r="VMC81" s="16"/>
      <c r="VMD81" s="16"/>
      <c r="VME81" s="16"/>
      <c r="VMF81" s="16"/>
      <c r="VMG81" s="16"/>
      <c r="VMH81" s="16"/>
      <c r="VMI81" s="16"/>
      <c r="VMJ81" s="16"/>
      <c r="VMK81" s="16"/>
      <c r="VML81" s="16"/>
      <c r="VMM81" s="16"/>
      <c r="VMN81" s="16"/>
      <c r="VMO81" s="16"/>
      <c r="VMP81" s="16"/>
      <c r="VMQ81" s="16"/>
      <c r="VMR81" s="16"/>
      <c r="VMS81" s="16"/>
      <c r="VMT81" s="16"/>
      <c r="VMU81" s="16"/>
      <c r="VMV81" s="16"/>
      <c r="VMW81" s="16"/>
      <c r="VMX81" s="16"/>
      <c r="VMY81" s="16"/>
      <c r="VMZ81" s="16"/>
      <c r="VNA81" s="16"/>
      <c r="VNB81" s="16"/>
      <c r="VNC81" s="16"/>
      <c r="VND81" s="16"/>
      <c r="VNE81" s="16"/>
      <c r="VNF81" s="16"/>
      <c r="VNG81" s="16"/>
      <c r="VNH81" s="16"/>
      <c r="VNI81" s="16"/>
      <c r="VNJ81" s="16"/>
      <c r="VNK81" s="16"/>
      <c r="VNL81" s="16"/>
      <c r="VNM81" s="16"/>
      <c r="VNN81" s="16"/>
      <c r="VNO81" s="16"/>
      <c r="VNP81" s="16"/>
      <c r="VNQ81" s="16"/>
      <c r="VNR81" s="16"/>
      <c r="VNS81" s="16"/>
      <c r="VNT81" s="16"/>
      <c r="VNU81" s="16"/>
      <c r="VNV81" s="16"/>
      <c r="VNW81" s="16"/>
      <c r="VNX81" s="16"/>
      <c r="VNY81" s="16"/>
      <c r="VNZ81" s="16"/>
      <c r="VOA81" s="16"/>
      <c r="VOB81" s="16"/>
      <c r="VOC81" s="16"/>
      <c r="VOD81" s="16"/>
      <c r="VOE81" s="16"/>
      <c r="VOF81" s="16"/>
      <c r="VOG81" s="16"/>
      <c r="VOH81" s="16"/>
      <c r="VOI81" s="16"/>
      <c r="VOJ81" s="16"/>
      <c r="VOK81" s="16"/>
      <c r="VOL81" s="16"/>
      <c r="VOM81" s="16"/>
      <c r="VON81" s="16"/>
      <c r="VOO81" s="16"/>
      <c r="VOP81" s="16"/>
      <c r="VOQ81" s="16"/>
      <c r="VOR81" s="16"/>
      <c r="VOS81" s="16"/>
      <c r="VOT81" s="16"/>
      <c r="VOU81" s="16"/>
      <c r="VOV81" s="16"/>
      <c r="VOW81" s="16"/>
      <c r="VOX81" s="16"/>
      <c r="VOY81" s="16"/>
      <c r="VOZ81" s="16"/>
      <c r="VPA81" s="16"/>
      <c r="VPB81" s="16"/>
      <c r="VPC81" s="16"/>
      <c r="VPD81" s="16"/>
      <c r="VPE81" s="16"/>
      <c r="VPF81" s="16"/>
      <c r="VPG81" s="16"/>
      <c r="VPH81" s="16"/>
      <c r="VPI81" s="16"/>
      <c r="VPJ81" s="16"/>
      <c r="VPK81" s="16"/>
      <c r="VPL81" s="16"/>
      <c r="VPM81" s="16"/>
      <c r="VPN81" s="16"/>
      <c r="VPO81" s="16"/>
      <c r="VPP81" s="16"/>
      <c r="VPQ81" s="16"/>
      <c r="VPR81" s="16"/>
      <c r="VPS81" s="16"/>
      <c r="VPT81" s="16"/>
      <c r="VPU81" s="16"/>
      <c r="VPV81" s="16"/>
      <c r="VPW81" s="16"/>
      <c r="VPX81" s="16"/>
      <c r="VPY81" s="16"/>
      <c r="VPZ81" s="16"/>
      <c r="VQA81" s="16"/>
      <c r="VQB81" s="16"/>
      <c r="VQC81" s="16"/>
      <c r="VQD81" s="16"/>
      <c r="VQE81" s="16"/>
      <c r="VQF81" s="16"/>
      <c r="VQG81" s="16"/>
      <c r="VQH81" s="16"/>
      <c r="VQI81" s="16"/>
      <c r="VQJ81" s="16"/>
      <c r="VQK81" s="16"/>
      <c r="VQL81" s="16"/>
      <c r="VQM81" s="16"/>
      <c r="VQN81" s="16"/>
      <c r="VQO81" s="16"/>
      <c r="VQP81" s="16"/>
      <c r="VQQ81" s="16"/>
      <c r="VQR81" s="16"/>
      <c r="VQS81" s="16"/>
      <c r="VQT81" s="16"/>
      <c r="VQU81" s="16"/>
      <c r="VQV81" s="16"/>
      <c r="VQW81" s="16"/>
      <c r="VQX81" s="16"/>
      <c r="VQY81" s="16"/>
      <c r="VQZ81" s="16"/>
      <c r="VRA81" s="16"/>
      <c r="VRB81" s="16"/>
      <c r="VRC81" s="16"/>
      <c r="VRD81" s="16"/>
      <c r="VRE81" s="16"/>
      <c r="VRF81" s="16"/>
      <c r="VRG81" s="16"/>
      <c r="VRH81" s="16"/>
      <c r="VRI81" s="16"/>
      <c r="VRJ81" s="16"/>
      <c r="VRK81" s="16"/>
      <c r="VRL81" s="16"/>
      <c r="VRM81" s="16"/>
      <c r="VRN81" s="16"/>
      <c r="VRO81" s="16"/>
      <c r="VRP81" s="16"/>
      <c r="VRQ81" s="16"/>
      <c r="VRR81" s="16"/>
      <c r="VRS81" s="16"/>
      <c r="VRT81" s="16"/>
      <c r="VRU81" s="16"/>
      <c r="VRV81" s="16"/>
      <c r="VRW81" s="16"/>
      <c r="VRX81" s="16"/>
      <c r="VRY81" s="16"/>
      <c r="VRZ81" s="16"/>
      <c r="VSA81" s="16"/>
      <c r="VSB81" s="16"/>
      <c r="VSC81" s="16"/>
      <c r="VSD81" s="16"/>
      <c r="VSE81" s="16"/>
      <c r="VSF81" s="16"/>
      <c r="VSG81" s="16"/>
      <c r="VSH81" s="16"/>
      <c r="VSI81" s="16"/>
      <c r="VSJ81" s="16"/>
      <c r="VSK81" s="16"/>
      <c r="VSL81" s="16"/>
      <c r="VSM81" s="16"/>
      <c r="VSN81" s="16"/>
      <c r="VSO81" s="16"/>
      <c r="VSP81" s="16"/>
      <c r="VSQ81" s="16"/>
      <c r="VSR81" s="16"/>
      <c r="VSS81" s="16"/>
      <c r="VST81" s="16"/>
      <c r="VSU81" s="16"/>
      <c r="VSV81" s="16"/>
      <c r="VSW81" s="16"/>
      <c r="VSX81" s="16"/>
      <c r="VSY81" s="16"/>
      <c r="VSZ81" s="16"/>
      <c r="VTA81" s="16"/>
      <c r="VTB81" s="16"/>
      <c r="VTC81" s="16"/>
      <c r="VTD81" s="16"/>
      <c r="VTE81" s="16"/>
      <c r="VTF81" s="16"/>
      <c r="VTG81" s="16"/>
      <c r="VTH81" s="16"/>
      <c r="VTI81" s="16"/>
      <c r="VTJ81" s="16"/>
      <c r="VTK81" s="16"/>
      <c r="VTL81" s="16"/>
      <c r="VTM81" s="16"/>
      <c r="VTN81" s="16"/>
      <c r="VTO81" s="16"/>
      <c r="VTP81" s="16"/>
      <c r="VTQ81" s="16"/>
      <c r="VTR81" s="16"/>
      <c r="VTS81" s="16"/>
      <c r="VTT81" s="16"/>
      <c r="VTU81" s="16"/>
      <c r="VTV81" s="16"/>
      <c r="VTW81" s="16"/>
      <c r="VTX81" s="16"/>
      <c r="VTY81" s="16"/>
      <c r="VTZ81" s="16"/>
      <c r="VUA81" s="16"/>
      <c r="VUB81" s="16"/>
      <c r="VUC81" s="16"/>
      <c r="VUD81" s="16"/>
      <c r="VUE81" s="16"/>
      <c r="VUF81" s="16"/>
      <c r="VUG81" s="16"/>
      <c r="VUH81" s="16"/>
      <c r="VUI81" s="16"/>
      <c r="VUJ81" s="16"/>
      <c r="VUK81" s="16"/>
      <c r="VUL81" s="16"/>
      <c r="VUM81" s="16"/>
      <c r="VUN81" s="16"/>
      <c r="VUO81" s="16"/>
      <c r="VUP81" s="16"/>
      <c r="VUQ81" s="16"/>
      <c r="VUR81" s="16"/>
      <c r="VUS81" s="16"/>
      <c r="VUT81" s="16"/>
      <c r="VUU81" s="16"/>
      <c r="VUV81" s="16"/>
      <c r="VUW81" s="16"/>
      <c r="VUX81" s="16"/>
      <c r="VUY81" s="16"/>
      <c r="VUZ81" s="16"/>
      <c r="VVA81" s="16"/>
      <c r="VVB81" s="16"/>
      <c r="VVC81" s="16"/>
      <c r="VVD81" s="16"/>
      <c r="VVE81" s="16"/>
      <c r="VVF81" s="16"/>
      <c r="VVG81" s="16"/>
      <c r="VVH81" s="16"/>
      <c r="VVI81" s="16"/>
      <c r="VVJ81" s="16"/>
      <c r="VVK81" s="16"/>
      <c r="VVL81" s="16"/>
      <c r="VVM81" s="16"/>
      <c r="VVN81" s="16"/>
      <c r="VVO81" s="16"/>
      <c r="VVP81" s="16"/>
      <c r="VVQ81" s="16"/>
      <c r="VVR81" s="16"/>
      <c r="VVS81" s="16"/>
      <c r="VVT81" s="16"/>
      <c r="VVU81" s="16"/>
      <c r="VVV81" s="16"/>
      <c r="VVW81" s="16"/>
      <c r="VVX81" s="16"/>
      <c r="VVY81" s="16"/>
      <c r="VVZ81" s="16"/>
      <c r="VWA81" s="16"/>
      <c r="VWB81" s="16"/>
      <c r="VWC81" s="16"/>
      <c r="VWD81" s="16"/>
      <c r="VWE81" s="16"/>
      <c r="VWF81" s="16"/>
      <c r="VWG81" s="16"/>
      <c r="VWH81" s="16"/>
      <c r="VWI81" s="16"/>
      <c r="VWJ81" s="16"/>
      <c r="VWK81" s="16"/>
      <c r="VWL81" s="16"/>
      <c r="VWM81" s="16"/>
      <c r="VWN81" s="16"/>
      <c r="VWO81" s="16"/>
      <c r="VWP81" s="16"/>
      <c r="VWQ81" s="16"/>
      <c r="VWR81" s="16"/>
      <c r="VWS81" s="16"/>
      <c r="VWT81" s="16"/>
      <c r="VWU81" s="16"/>
      <c r="VWV81" s="16"/>
      <c r="VWW81" s="16"/>
      <c r="VWX81" s="16"/>
      <c r="VWY81" s="16"/>
      <c r="VWZ81" s="16"/>
      <c r="VXA81" s="16"/>
      <c r="VXB81" s="16"/>
      <c r="VXC81" s="16"/>
      <c r="VXD81" s="16"/>
      <c r="VXE81" s="16"/>
      <c r="VXF81" s="16"/>
      <c r="VXG81" s="16"/>
      <c r="VXH81" s="16"/>
      <c r="VXI81" s="16"/>
      <c r="VXJ81" s="16"/>
      <c r="VXK81" s="16"/>
      <c r="VXL81" s="16"/>
      <c r="VXM81" s="16"/>
      <c r="VXN81" s="16"/>
      <c r="VXO81" s="16"/>
      <c r="VXP81" s="16"/>
      <c r="VXQ81" s="16"/>
      <c r="VXR81" s="16"/>
      <c r="VXS81" s="16"/>
      <c r="VXT81" s="16"/>
      <c r="VXU81" s="16"/>
      <c r="VXV81" s="16"/>
      <c r="VXW81" s="16"/>
      <c r="VXX81" s="16"/>
      <c r="VXY81" s="16"/>
      <c r="VXZ81" s="16"/>
      <c r="VYA81" s="16"/>
      <c r="VYB81" s="16"/>
      <c r="VYC81" s="16"/>
      <c r="VYD81" s="16"/>
      <c r="VYE81" s="16"/>
      <c r="VYF81" s="16"/>
      <c r="VYG81" s="16"/>
      <c r="VYH81" s="16"/>
      <c r="VYI81" s="16"/>
      <c r="VYJ81" s="16"/>
      <c r="VYK81" s="16"/>
      <c r="VYL81" s="16"/>
      <c r="VYM81" s="16"/>
      <c r="VYN81" s="16"/>
      <c r="VYO81" s="16"/>
      <c r="VYP81" s="16"/>
      <c r="VYQ81" s="16"/>
      <c r="VYR81" s="16"/>
      <c r="VYS81" s="16"/>
      <c r="VYT81" s="16"/>
      <c r="VYU81" s="16"/>
      <c r="VYV81" s="16"/>
      <c r="VYW81" s="16"/>
      <c r="VYX81" s="16"/>
      <c r="VYY81" s="16"/>
      <c r="VYZ81" s="16"/>
      <c r="VZA81" s="16"/>
      <c r="VZB81" s="16"/>
      <c r="VZC81" s="16"/>
      <c r="VZD81" s="16"/>
      <c r="VZE81" s="16"/>
      <c r="VZF81" s="16"/>
      <c r="VZG81" s="16"/>
      <c r="VZH81" s="16"/>
      <c r="VZI81" s="16"/>
      <c r="VZJ81" s="16"/>
      <c r="VZK81" s="16"/>
      <c r="VZL81" s="16"/>
      <c r="VZM81" s="16"/>
      <c r="VZN81" s="16"/>
      <c r="VZO81" s="16"/>
      <c r="VZP81" s="16"/>
      <c r="VZQ81" s="16"/>
      <c r="VZR81" s="16"/>
      <c r="VZS81" s="16"/>
      <c r="VZT81" s="16"/>
      <c r="VZU81" s="16"/>
      <c r="VZV81" s="16"/>
      <c r="VZW81" s="16"/>
      <c r="VZX81" s="16"/>
      <c r="VZY81" s="16"/>
      <c r="VZZ81" s="16"/>
      <c r="WAA81" s="16"/>
      <c r="WAB81" s="16"/>
      <c r="WAC81" s="16"/>
      <c r="WAD81" s="16"/>
      <c r="WAE81" s="16"/>
      <c r="WAF81" s="16"/>
      <c r="WAG81" s="16"/>
      <c r="WAH81" s="16"/>
      <c r="WAI81" s="16"/>
      <c r="WAJ81" s="16"/>
      <c r="WAK81" s="16"/>
      <c r="WAL81" s="16"/>
      <c r="WAM81" s="16"/>
      <c r="WAN81" s="16"/>
      <c r="WAO81" s="16"/>
      <c r="WAP81" s="16"/>
      <c r="WAQ81" s="16"/>
      <c r="WAR81" s="16"/>
      <c r="WAS81" s="16"/>
      <c r="WAT81" s="16"/>
      <c r="WAU81" s="16"/>
      <c r="WAV81" s="16"/>
      <c r="WAW81" s="16"/>
      <c r="WAX81" s="16"/>
      <c r="WAY81" s="16"/>
      <c r="WAZ81" s="16"/>
      <c r="WBA81" s="16"/>
      <c r="WBB81" s="16"/>
      <c r="WBC81" s="16"/>
      <c r="WBD81" s="16"/>
      <c r="WBE81" s="16"/>
      <c r="WBF81" s="16"/>
      <c r="WBG81" s="16"/>
      <c r="WBH81" s="16"/>
      <c r="WBI81" s="16"/>
      <c r="WBJ81" s="16"/>
      <c r="WBK81" s="16"/>
      <c r="WBL81" s="16"/>
      <c r="WBM81" s="16"/>
      <c r="WBN81" s="16"/>
      <c r="WBO81" s="16"/>
      <c r="WBP81" s="16"/>
      <c r="WBQ81" s="16"/>
      <c r="WBR81" s="16"/>
      <c r="WBS81" s="16"/>
      <c r="WBT81" s="16"/>
      <c r="WBU81" s="16"/>
      <c r="WBV81" s="16"/>
      <c r="WBW81" s="16"/>
      <c r="WBX81" s="16"/>
      <c r="WBY81" s="16"/>
      <c r="WBZ81" s="16"/>
      <c r="WCA81" s="16"/>
      <c r="WCB81" s="16"/>
      <c r="WCC81" s="16"/>
      <c r="WCD81" s="16"/>
      <c r="WCE81" s="16"/>
      <c r="WCF81" s="16"/>
      <c r="WCG81" s="16"/>
      <c r="WCH81" s="16"/>
      <c r="WCI81" s="16"/>
      <c r="WCJ81" s="16"/>
      <c r="WCK81" s="16"/>
      <c r="WCL81" s="16"/>
      <c r="WCM81" s="16"/>
      <c r="WCN81" s="16"/>
      <c r="WCO81" s="16"/>
      <c r="WCP81" s="16"/>
      <c r="WCQ81" s="16"/>
      <c r="WCR81" s="16"/>
      <c r="WCS81" s="16"/>
      <c r="WCT81" s="16"/>
      <c r="WCU81" s="16"/>
      <c r="WCV81" s="16"/>
      <c r="WCW81" s="16"/>
      <c r="WCX81" s="16"/>
      <c r="WCY81" s="16"/>
      <c r="WCZ81" s="16"/>
      <c r="WDA81" s="16"/>
      <c r="WDB81" s="16"/>
      <c r="WDC81" s="16"/>
      <c r="WDD81" s="16"/>
      <c r="WDE81" s="16"/>
      <c r="WDF81" s="16"/>
      <c r="WDG81" s="16"/>
      <c r="WDH81" s="16"/>
      <c r="WDI81" s="16"/>
      <c r="WDJ81" s="16"/>
      <c r="WDK81" s="16"/>
      <c r="WDL81" s="16"/>
      <c r="WDM81" s="16"/>
      <c r="WDN81" s="16"/>
      <c r="WDO81" s="16"/>
      <c r="WDP81" s="16"/>
      <c r="WDQ81" s="16"/>
      <c r="WDR81" s="16"/>
      <c r="WDS81" s="16"/>
      <c r="WDT81" s="16"/>
      <c r="WDU81" s="16"/>
      <c r="WDV81" s="16"/>
      <c r="WDW81" s="16"/>
      <c r="WDX81" s="16"/>
      <c r="WDY81" s="16"/>
      <c r="WDZ81" s="16"/>
      <c r="WEA81" s="16"/>
      <c r="WEB81" s="16"/>
      <c r="WEC81" s="16"/>
      <c r="WED81" s="16"/>
      <c r="WEE81" s="16"/>
      <c r="WEF81" s="16"/>
      <c r="WEG81" s="16"/>
      <c r="WEH81" s="16"/>
      <c r="WEI81" s="16"/>
      <c r="WEJ81" s="16"/>
      <c r="WEK81" s="16"/>
      <c r="WEL81" s="16"/>
      <c r="WEM81" s="16"/>
      <c r="WEN81" s="16"/>
      <c r="WEO81" s="16"/>
      <c r="WEP81" s="16"/>
      <c r="WEQ81" s="16"/>
      <c r="WER81" s="16"/>
      <c r="WES81" s="16"/>
      <c r="WET81" s="16"/>
      <c r="WEU81" s="16"/>
      <c r="WEV81" s="16"/>
      <c r="WEW81" s="16"/>
      <c r="WEX81" s="16"/>
      <c r="WEY81" s="16"/>
      <c r="WEZ81" s="16"/>
      <c r="WFA81" s="16"/>
      <c r="WFB81" s="16"/>
      <c r="WFC81" s="16"/>
      <c r="WFD81" s="16"/>
      <c r="WFE81" s="16"/>
      <c r="WFF81" s="16"/>
      <c r="WFG81" s="16"/>
      <c r="WFH81" s="16"/>
      <c r="WFI81" s="16"/>
      <c r="WFJ81" s="16"/>
      <c r="WFK81" s="16"/>
      <c r="WFL81" s="16"/>
      <c r="WFM81" s="16"/>
      <c r="WFN81" s="16"/>
      <c r="WFO81" s="16"/>
      <c r="WFP81" s="16"/>
      <c r="WFQ81" s="16"/>
      <c r="WFR81" s="16"/>
      <c r="WFS81" s="16"/>
      <c r="WFT81" s="16"/>
      <c r="WFU81" s="16"/>
      <c r="WFV81" s="16"/>
      <c r="WFW81" s="16"/>
      <c r="WFX81" s="16"/>
      <c r="WFY81" s="16"/>
      <c r="WFZ81" s="16"/>
      <c r="WGA81" s="16"/>
      <c r="WGB81" s="16"/>
      <c r="WGC81" s="16"/>
      <c r="WGD81" s="16"/>
      <c r="WGE81" s="16"/>
      <c r="WGF81" s="16"/>
      <c r="WGG81" s="16"/>
      <c r="WGH81" s="16"/>
      <c r="WGI81" s="16"/>
      <c r="WGJ81" s="16"/>
      <c r="WGK81" s="16"/>
      <c r="WGL81" s="16"/>
      <c r="WGM81" s="16"/>
      <c r="WGN81" s="16"/>
      <c r="WGO81" s="16"/>
      <c r="WGP81" s="16"/>
      <c r="WGQ81" s="16"/>
      <c r="WGR81" s="16"/>
      <c r="WGS81" s="16"/>
      <c r="WGT81" s="16"/>
      <c r="WGU81" s="16"/>
      <c r="WGV81" s="16"/>
      <c r="WGW81" s="16"/>
      <c r="WGX81" s="16"/>
      <c r="WGY81" s="16"/>
      <c r="WGZ81" s="16"/>
      <c r="WHA81" s="16"/>
      <c r="WHB81" s="16"/>
      <c r="WHC81" s="16"/>
      <c r="WHD81" s="16"/>
      <c r="WHE81" s="16"/>
      <c r="WHF81" s="16"/>
      <c r="WHG81" s="16"/>
      <c r="WHH81" s="16"/>
      <c r="WHI81" s="16"/>
      <c r="WHJ81" s="16"/>
      <c r="WHK81" s="16"/>
      <c r="WHL81" s="16"/>
      <c r="WHM81" s="16"/>
      <c r="WHN81" s="16"/>
      <c r="WHO81" s="16"/>
      <c r="WHP81" s="16"/>
      <c r="WHQ81" s="16"/>
      <c r="WHR81" s="16"/>
      <c r="WHS81" s="16"/>
      <c r="WHT81" s="16"/>
      <c r="WHU81" s="16"/>
      <c r="WHV81" s="16"/>
      <c r="WHW81" s="16"/>
      <c r="WHX81" s="16"/>
      <c r="WHY81" s="16"/>
      <c r="WHZ81" s="16"/>
      <c r="WIA81" s="16"/>
      <c r="WIB81" s="16"/>
      <c r="WIC81" s="16"/>
      <c r="WID81" s="16"/>
      <c r="WIE81" s="16"/>
      <c r="WIF81" s="16"/>
      <c r="WIG81" s="16"/>
      <c r="WIH81" s="16"/>
      <c r="WII81" s="16"/>
      <c r="WIJ81" s="16"/>
      <c r="WIK81" s="16"/>
      <c r="WIL81" s="16"/>
      <c r="WIM81" s="16"/>
      <c r="WIN81" s="16"/>
      <c r="WIO81" s="16"/>
      <c r="WIP81" s="16"/>
      <c r="WIQ81" s="16"/>
      <c r="WIR81" s="16"/>
      <c r="WIS81" s="16"/>
      <c r="WIT81" s="16"/>
      <c r="WIU81" s="16"/>
      <c r="WIV81" s="16"/>
      <c r="WIW81" s="16"/>
      <c r="WIX81" s="16"/>
      <c r="WIY81" s="16"/>
      <c r="WIZ81" s="16"/>
      <c r="WJA81" s="16"/>
      <c r="WJB81" s="16"/>
      <c r="WJC81" s="16"/>
      <c r="WJD81" s="16"/>
      <c r="WJE81" s="16"/>
      <c r="WJF81" s="16"/>
      <c r="WJG81" s="16"/>
      <c r="WJH81" s="16"/>
      <c r="WJI81" s="16"/>
      <c r="WJJ81" s="16"/>
      <c r="WJK81" s="16"/>
      <c r="WJL81" s="16"/>
      <c r="WJM81" s="16"/>
      <c r="WJN81" s="16"/>
      <c r="WJO81" s="16"/>
      <c r="WJP81" s="16"/>
      <c r="WJQ81" s="16"/>
      <c r="WJR81" s="16"/>
      <c r="WJS81" s="16"/>
      <c r="WJT81" s="16"/>
      <c r="WJU81" s="16"/>
      <c r="WJV81" s="16"/>
      <c r="WJW81" s="16"/>
      <c r="WJX81" s="16"/>
      <c r="WJY81" s="16"/>
      <c r="WJZ81" s="16"/>
      <c r="WKA81" s="16"/>
      <c r="WKB81" s="16"/>
      <c r="WKC81" s="16"/>
      <c r="WKD81" s="16"/>
      <c r="WKE81" s="16"/>
      <c r="WKF81" s="16"/>
      <c r="WKG81" s="16"/>
      <c r="WKH81" s="16"/>
      <c r="WKI81" s="16"/>
      <c r="WKJ81" s="16"/>
      <c r="WKK81" s="16"/>
      <c r="WKL81" s="16"/>
      <c r="WKM81" s="16"/>
      <c r="WKN81" s="16"/>
      <c r="WKO81" s="16"/>
      <c r="WKP81" s="16"/>
      <c r="WKQ81" s="16"/>
      <c r="WKR81" s="16"/>
      <c r="WKS81" s="16"/>
      <c r="WKT81" s="16"/>
      <c r="WKU81" s="16"/>
      <c r="WKV81" s="16"/>
      <c r="WKW81" s="16"/>
      <c r="WKX81" s="16"/>
      <c r="WKY81" s="16"/>
      <c r="WKZ81" s="16"/>
      <c r="WLA81" s="16"/>
      <c r="WLB81" s="16"/>
      <c r="WLC81" s="16"/>
      <c r="WLD81" s="16"/>
      <c r="WLE81" s="16"/>
      <c r="WLF81" s="16"/>
      <c r="WLG81" s="16"/>
      <c r="WLH81" s="16"/>
      <c r="WLI81" s="16"/>
      <c r="WLJ81" s="16"/>
      <c r="WLK81" s="16"/>
      <c r="WLL81" s="16"/>
      <c r="WLM81" s="16"/>
      <c r="WLN81" s="16"/>
      <c r="WLO81" s="16"/>
      <c r="WLP81" s="16"/>
      <c r="WLQ81" s="16"/>
      <c r="WLR81" s="16"/>
      <c r="WLS81" s="16"/>
      <c r="WLT81" s="16"/>
      <c r="WLU81" s="16"/>
      <c r="WLV81" s="16"/>
      <c r="WLW81" s="16"/>
      <c r="WLX81" s="16"/>
      <c r="WLY81" s="16"/>
      <c r="WLZ81" s="16"/>
      <c r="WMA81" s="16"/>
      <c r="WMB81" s="16"/>
      <c r="WMC81" s="16"/>
      <c r="WMD81" s="16"/>
      <c r="WME81" s="16"/>
      <c r="WMF81" s="16"/>
      <c r="WMG81" s="16"/>
      <c r="WMH81" s="16"/>
      <c r="WMI81" s="16"/>
      <c r="WMJ81" s="16"/>
      <c r="WMK81" s="16"/>
      <c r="WML81" s="16"/>
      <c r="WMM81" s="16"/>
      <c r="WMN81" s="16"/>
      <c r="WMO81" s="16"/>
      <c r="WMP81" s="16"/>
      <c r="WMQ81" s="16"/>
      <c r="WMR81" s="16"/>
      <c r="WMS81" s="16"/>
      <c r="WMT81" s="16"/>
      <c r="WMU81" s="16"/>
      <c r="WMV81" s="16"/>
      <c r="WMW81" s="16"/>
      <c r="WMX81" s="16"/>
      <c r="WMY81" s="16"/>
      <c r="WMZ81" s="16"/>
      <c r="WNA81" s="16"/>
      <c r="WNB81" s="16"/>
      <c r="WNC81" s="16"/>
      <c r="WND81" s="16"/>
      <c r="WNE81" s="16"/>
      <c r="WNF81" s="16"/>
      <c r="WNG81" s="16"/>
      <c r="WNH81" s="16"/>
      <c r="WNI81" s="16"/>
      <c r="WNJ81" s="16"/>
      <c r="WNK81" s="16"/>
      <c r="WNL81" s="16"/>
      <c r="WNM81" s="16"/>
      <c r="WNN81" s="16"/>
      <c r="WNO81" s="16"/>
      <c r="WNP81" s="16"/>
      <c r="WNQ81" s="16"/>
      <c r="WNR81" s="16"/>
      <c r="WNS81" s="16"/>
      <c r="WNT81" s="16"/>
      <c r="WNU81" s="16"/>
      <c r="WNV81" s="16"/>
      <c r="WNW81" s="16"/>
      <c r="WNX81" s="16"/>
      <c r="WNY81" s="16"/>
      <c r="WNZ81" s="16"/>
      <c r="WOA81" s="16"/>
      <c r="WOB81" s="16"/>
      <c r="WOC81" s="16"/>
      <c r="WOD81" s="16"/>
      <c r="WOE81" s="16"/>
      <c r="WOF81" s="16"/>
      <c r="WOG81" s="16"/>
      <c r="WOH81" s="16"/>
      <c r="WOI81" s="16"/>
      <c r="WOJ81" s="16"/>
      <c r="WOK81" s="16"/>
      <c r="WOL81" s="16"/>
      <c r="WOM81" s="16"/>
      <c r="WON81" s="16"/>
      <c r="WOO81" s="16"/>
      <c r="WOP81" s="16"/>
      <c r="WOQ81" s="16"/>
      <c r="WOR81" s="16"/>
      <c r="WOS81" s="16"/>
      <c r="WOT81" s="16"/>
      <c r="WOU81" s="16"/>
      <c r="WOV81" s="16"/>
      <c r="WOW81" s="16"/>
      <c r="WOX81" s="16"/>
      <c r="WOY81" s="16"/>
      <c r="WOZ81" s="16"/>
      <c r="WPA81" s="16"/>
      <c r="WPB81" s="16"/>
      <c r="WPC81" s="16"/>
      <c r="WPD81" s="16"/>
      <c r="WPE81" s="16"/>
      <c r="WPF81" s="16"/>
      <c r="WPG81" s="16"/>
      <c r="WPH81" s="16"/>
      <c r="WPI81" s="16"/>
      <c r="WPJ81" s="16"/>
      <c r="WPK81" s="16"/>
      <c r="WPL81" s="16"/>
      <c r="WPM81" s="16"/>
      <c r="WPN81" s="16"/>
      <c r="WPO81" s="16"/>
      <c r="WPP81" s="16"/>
      <c r="WPQ81" s="16"/>
      <c r="WPR81" s="16"/>
      <c r="WPS81" s="16"/>
      <c r="WPT81" s="16"/>
      <c r="WPU81" s="16"/>
      <c r="WPV81" s="16"/>
      <c r="WPW81" s="16"/>
      <c r="WPX81" s="16"/>
      <c r="WPY81" s="16"/>
      <c r="WPZ81" s="16"/>
      <c r="WQA81" s="16"/>
      <c r="WQB81" s="16"/>
      <c r="WQC81" s="16"/>
      <c r="WQD81" s="16"/>
      <c r="WQE81" s="16"/>
      <c r="WQF81" s="16"/>
      <c r="WQG81" s="16"/>
      <c r="WQH81" s="16"/>
      <c r="WQI81" s="16"/>
      <c r="WQJ81" s="16"/>
      <c r="WQK81" s="16"/>
      <c r="WQL81" s="16"/>
      <c r="WQM81" s="16"/>
      <c r="WQN81" s="16"/>
      <c r="WQO81" s="16"/>
      <c r="WQP81" s="16"/>
      <c r="WQQ81" s="16"/>
      <c r="WQR81" s="16"/>
      <c r="WQS81" s="16"/>
      <c r="WQT81" s="16"/>
      <c r="WQU81" s="16"/>
      <c r="WQV81" s="16"/>
      <c r="WQW81" s="16"/>
      <c r="WQX81" s="16"/>
      <c r="WQY81" s="16"/>
      <c r="WQZ81" s="16"/>
      <c r="WRA81" s="16"/>
      <c r="WRB81" s="16"/>
      <c r="WRC81" s="16"/>
      <c r="WRD81" s="16"/>
      <c r="WRE81" s="16"/>
      <c r="WRF81" s="16"/>
      <c r="WRG81" s="16"/>
      <c r="WRH81" s="16"/>
      <c r="WRI81" s="16"/>
      <c r="WRJ81" s="16"/>
      <c r="WRK81" s="16"/>
      <c r="WRL81" s="16"/>
      <c r="WRM81" s="16"/>
      <c r="WRN81" s="16"/>
      <c r="WRO81" s="16"/>
      <c r="WRP81" s="16"/>
      <c r="WRQ81" s="16"/>
      <c r="WRR81" s="16"/>
      <c r="WRS81" s="16"/>
      <c r="WRT81" s="16"/>
      <c r="WRU81" s="16"/>
      <c r="WRV81" s="16"/>
      <c r="WRW81" s="16"/>
      <c r="WRX81" s="16"/>
      <c r="WRY81" s="16"/>
      <c r="WRZ81" s="16"/>
      <c r="WSA81" s="16"/>
      <c r="WSB81" s="16"/>
      <c r="WSC81" s="16"/>
      <c r="WSD81" s="16"/>
      <c r="WSE81" s="16"/>
      <c r="WSF81" s="16"/>
      <c r="WSG81" s="16"/>
      <c r="WSH81" s="16"/>
      <c r="WSI81" s="16"/>
      <c r="WSJ81" s="16"/>
      <c r="WSK81" s="16"/>
      <c r="WSL81" s="16"/>
      <c r="WSM81" s="16"/>
      <c r="WSN81" s="16"/>
      <c r="WSO81" s="16"/>
      <c r="WSP81" s="16"/>
      <c r="WSQ81" s="16"/>
      <c r="WSR81" s="16"/>
      <c r="WSS81" s="16"/>
      <c r="WST81" s="16"/>
      <c r="WSU81" s="16"/>
      <c r="WSV81" s="16"/>
      <c r="WSW81" s="16"/>
      <c r="WSX81" s="16"/>
      <c r="WSY81" s="16"/>
      <c r="WSZ81" s="16"/>
      <c r="WTA81" s="16"/>
      <c r="WTB81" s="16"/>
      <c r="WTC81" s="16"/>
      <c r="WTD81" s="16"/>
      <c r="WTE81" s="16"/>
      <c r="WTF81" s="16"/>
      <c r="WTG81" s="16"/>
      <c r="WTH81" s="16"/>
      <c r="WTI81" s="16"/>
      <c r="WTJ81" s="16"/>
      <c r="WTK81" s="16"/>
      <c r="WTL81" s="16"/>
      <c r="WTM81" s="16"/>
      <c r="WTN81" s="16"/>
      <c r="WTO81" s="16"/>
      <c r="WTP81" s="16"/>
      <c r="WTQ81" s="16"/>
      <c r="WTR81" s="16"/>
      <c r="WTS81" s="16"/>
      <c r="WTT81" s="16"/>
      <c r="WTU81" s="16"/>
      <c r="WTV81" s="16"/>
      <c r="WTW81" s="16"/>
      <c r="WTX81" s="16"/>
      <c r="WTY81" s="16"/>
      <c r="WTZ81" s="16"/>
      <c r="WUA81" s="16"/>
      <c r="WUB81" s="16"/>
      <c r="WUC81" s="16"/>
      <c r="WUD81" s="16"/>
      <c r="WUE81" s="16"/>
      <c r="WUF81" s="16"/>
      <c r="WUG81" s="16"/>
      <c r="WUH81" s="16"/>
      <c r="WUI81" s="16"/>
      <c r="WUJ81" s="16"/>
      <c r="WUK81" s="16"/>
      <c r="WUL81" s="16"/>
      <c r="WUM81" s="16"/>
      <c r="WUN81" s="16"/>
      <c r="WUO81" s="16"/>
      <c r="WUP81" s="16"/>
      <c r="WUQ81" s="16"/>
      <c r="WUR81" s="16"/>
      <c r="WUS81" s="16"/>
      <c r="WUT81" s="16"/>
      <c r="WUU81" s="16"/>
      <c r="WUV81" s="16"/>
      <c r="WUW81" s="16"/>
      <c r="WUX81" s="16"/>
      <c r="WUY81" s="16"/>
      <c r="WUZ81" s="16"/>
      <c r="WVA81" s="16"/>
      <c r="WVB81" s="16"/>
      <c r="WVC81" s="16"/>
      <c r="WVD81" s="16"/>
      <c r="WVE81" s="16"/>
      <c r="WVF81" s="16"/>
      <c r="WVG81" s="16"/>
      <c r="WVH81" s="16"/>
      <c r="WVI81" s="16"/>
      <c r="WVJ81" s="16"/>
      <c r="WVK81" s="16"/>
      <c r="WVL81" s="16"/>
      <c r="WVM81" s="16"/>
      <c r="WVN81" s="16"/>
      <c r="WVO81" s="16"/>
      <c r="WVP81" s="16"/>
      <c r="WVQ81" s="16"/>
      <c r="WVR81" s="16"/>
      <c r="WVS81" s="16"/>
      <c r="WVT81" s="16"/>
      <c r="WVU81" s="16"/>
      <c r="WVV81" s="16"/>
      <c r="WVW81" s="16"/>
      <c r="WVX81" s="16"/>
      <c r="WVY81" s="16"/>
      <c r="WVZ81" s="16"/>
      <c r="WWA81" s="16"/>
      <c r="WWB81" s="16"/>
      <c r="WWC81" s="16"/>
      <c r="WWD81" s="16"/>
      <c r="WWE81" s="16"/>
      <c r="WWF81" s="16"/>
      <c r="WWG81" s="16"/>
      <c r="WWH81" s="16"/>
      <c r="WWI81" s="16"/>
      <c r="WWJ81" s="16"/>
      <c r="WWK81" s="16"/>
      <c r="WWL81" s="16"/>
      <c r="WWM81" s="16"/>
      <c r="WWN81" s="16"/>
      <c r="WWO81" s="16"/>
      <c r="WWP81" s="16"/>
      <c r="WWQ81" s="16"/>
      <c r="WWR81" s="16"/>
      <c r="WWS81" s="16"/>
      <c r="WWT81" s="16"/>
      <c r="WWU81" s="16"/>
      <c r="WWV81" s="16"/>
      <c r="WWW81" s="16"/>
      <c r="WWX81" s="16"/>
      <c r="WWY81" s="16"/>
      <c r="WWZ81" s="16"/>
      <c r="WXA81" s="16"/>
      <c r="WXB81" s="16"/>
      <c r="WXC81" s="16"/>
      <c r="WXD81" s="16"/>
      <c r="WXE81" s="16"/>
      <c r="WXF81" s="16"/>
      <c r="WXG81" s="16"/>
      <c r="WXH81" s="16"/>
      <c r="WXI81" s="16"/>
      <c r="WXJ81" s="16"/>
      <c r="WXK81" s="16"/>
      <c r="WXL81" s="16"/>
      <c r="WXM81" s="16"/>
      <c r="WXN81" s="16"/>
      <c r="WXO81" s="16"/>
      <c r="WXP81" s="16"/>
      <c r="WXQ81" s="16"/>
      <c r="WXR81" s="16"/>
      <c r="WXS81" s="16"/>
      <c r="WXT81" s="16"/>
      <c r="WXU81" s="16"/>
      <c r="WXV81" s="16"/>
      <c r="WXW81" s="16"/>
      <c r="WXX81" s="16"/>
      <c r="WXY81" s="16"/>
      <c r="WXZ81" s="16"/>
      <c r="WYA81" s="16"/>
      <c r="WYB81" s="16"/>
      <c r="WYC81" s="16"/>
      <c r="WYD81" s="16"/>
      <c r="WYE81" s="16"/>
      <c r="WYF81" s="16"/>
      <c r="WYG81" s="16"/>
      <c r="WYH81" s="16"/>
      <c r="WYI81" s="16"/>
      <c r="WYJ81" s="16"/>
      <c r="WYK81" s="16"/>
      <c r="WYL81" s="16"/>
      <c r="WYM81" s="16"/>
      <c r="WYN81" s="16"/>
      <c r="WYO81" s="16"/>
      <c r="WYP81" s="16"/>
      <c r="WYQ81" s="16"/>
      <c r="WYR81" s="16"/>
      <c r="WYS81" s="16"/>
      <c r="WYT81" s="16"/>
      <c r="WYU81" s="16"/>
      <c r="WYV81" s="16"/>
      <c r="WYW81" s="16"/>
      <c r="WYX81" s="16"/>
      <c r="WYY81" s="16"/>
      <c r="WYZ81" s="16"/>
      <c r="WZA81" s="16"/>
      <c r="WZB81" s="16"/>
      <c r="WZC81" s="16"/>
      <c r="WZD81" s="16"/>
      <c r="WZE81" s="16"/>
      <c r="WZF81" s="16"/>
      <c r="WZG81" s="16"/>
      <c r="WZH81" s="16"/>
      <c r="WZI81" s="16"/>
      <c r="WZJ81" s="16"/>
      <c r="WZK81" s="16"/>
      <c r="WZL81" s="16"/>
      <c r="WZM81" s="16"/>
      <c r="WZN81" s="16"/>
      <c r="WZO81" s="16"/>
      <c r="WZP81" s="16"/>
      <c r="WZQ81" s="16"/>
      <c r="WZR81" s="16"/>
      <c r="WZS81" s="16"/>
      <c r="WZT81" s="16"/>
      <c r="WZU81" s="16"/>
      <c r="WZV81" s="16"/>
      <c r="WZW81" s="16"/>
      <c r="WZX81" s="16"/>
      <c r="WZY81" s="16"/>
      <c r="WZZ81" s="16"/>
      <c r="XAA81" s="16"/>
      <c r="XAB81" s="16"/>
      <c r="XAC81" s="16"/>
      <c r="XAD81" s="16"/>
      <c r="XAE81" s="16"/>
      <c r="XAF81" s="16"/>
      <c r="XAG81" s="16"/>
      <c r="XAH81" s="16"/>
      <c r="XAI81" s="16"/>
      <c r="XAJ81" s="16"/>
      <c r="XAK81" s="16"/>
      <c r="XAL81" s="16"/>
      <c r="XAM81" s="16"/>
      <c r="XAN81" s="16"/>
      <c r="XAO81" s="16"/>
      <c r="XAP81" s="16"/>
      <c r="XAQ81" s="16"/>
      <c r="XAR81" s="16"/>
      <c r="XAS81" s="16"/>
      <c r="XAT81" s="16"/>
      <c r="XAU81" s="16"/>
      <c r="XAV81" s="16"/>
      <c r="XAW81" s="16"/>
      <c r="XAX81" s="16"/>
      <c r="XAY81" s="16"/>
      <c r="XAZ81" s="16"/>
      <c r="XBA81" s="16"/>
      <c r="XBB81" s="16"/>
      <c r="XBC81" s="16"/>
      <c r="XBD81" s="16"/>
      <c r="XBE81" s="16"/>
      <c r="XBF81" s="16"/>
      <c r="XBG81" s="16"/>
      <c r="XBH81" s="16"/>
      <c r="XBI81" s="16"/>
      <c r="XBJ81" s="16"/>
      <c r="XBK81" s="16"/>
      <c r="XBL81" s="16"/>
      <c r="XBM81" s="16"/>
      <c r="XBN81" s="16"/>
      <c r="XBO81" s="16"/>
      <c r="XBP81" s="16"/>
      <c r="XBQ81" s="16"/>
      <c r="XBR81" s="16"/>
      <c r="XBS81" s="16"/>
      <c r="XBT81" s="16"/>
      <c r="XBU81" s="16"/>
      <c r="XBV81" s="16"/>
      <c r="XBW81" s="16"/>
      <c r="XBX81" s="16"/>
      <c r="XBY81" s="16"/>
      <c r="XBZ81" s="16"/>
      <c r="XCA81" s="16"/>
      <c r="XCB81" s="16"/>
      <c r="XCC81" s="16"/>
      <c r="XCD81" s="16"/>
      <c r="XCE81" s="16"/>
      <c r="XCF81" s="16"/>
      <c r="XCG81" s="16"/>
      <c r="XCH81" s="16"/>
      <c r="XCI81" s="16"/>
      <c r="XCJ81" s="16"/>
      <c r="XCK81" s="16"/>
      <c r="XCL81" s="16"/>
      <c r="XCM81" s="16"/>
      <c r="XCN81" s="16"/>
      <c r="XCO81" s="16"/>
      <c r="XCP81" s="16"/>
      <c r="XCQ81" s="16"/>
      <c r="XCR81" s="16"/>
      <c r="XCS81" s="16"/>
      <c r="XCT81" s="16"/>
      <c r="XCU81" s="16"/>
      <c r="XCV81" s="16"/>
      <c r="XCW81" s="16"/>
      <c r="XCX81" s="16"/>
      <c r="XCY81" s="16"/>
      <c r="XCZ81" s="16"/>
      <c r="XDA81" s="16"/>
      <c r="XDB81" s="16"/>
      <c r="XDC81" s="16"/>
      <c r="XDD81" s="16"/>
      <c r="XDE81" s="16"/>
      <c r="XDF81" s="16"/>
      <c r="XDG81" s="16"/>
      <c r="XDH81" s="16"/>
      <c r="XDI81" s="16"/>
      <c r="XDJ81" s="16"/>
      <c r="XDK81" s="16"/>
      <c r="XDL81" s="16"/>
      <c r="XDM81" s="16"/>
      <c r="XDN81" s="16"/>
      <c r="XDO81" s="16"/>
      <c r="XDP81" s="16"/>
      <c r="XDQ81" s="16"/>
      <c r="XDR81" s="16"/>
      <c r="XDS81" s="16"/>
      <c r="XDT81" s="16"/>
      <c r="XDU81" s="16"/>
      <c r="XDV81" s="16"/>
      <c r="XDW81" s="16"/>
      <c r="XDX81" s="16"/>
      <c r="XDY81" s="16"/>
      <c r="XDZ81" s="16"/>
      <c r="XEA81" s="16"/>
      <c r="XEB81" s="16"/>
      <c r="XEC81" s="16"/>
      <c r="XED81" s="16"/>
      <c r="XEE81" s="16"/>
      <c r="XEF81" s="16"/>
      <c r="XEG81" s="16"/>
      <c r="XEH81" s="16"/>
      <c r="XEI81" s="16"/>
      <c r="XEJ81" s="16"/>
      <c r="XEK81" s="16"/>
      <c r="XEL81" s="16"/>
      <c r="XEM81" s="16"/>
      <c r="XEN81" s="16"/>
      <c r="XEO81" s="16"/>
      <c r="XEP81" s="16"/>
      <c r="XEQ81" s="16"/>
      <c r="XER81" s="16"/>
      <c r="XES81" s="16"/>
      <c r="XET81" s="16"/>
      <c r="XEU81" s="16"/>
    </row>
    <row r="82" spans="2:16375" s="16" customFormat="1" ht="28.5" customHeight="1" outlineLevel="2" x14ac:dyDescent="0.2">
      <c r="B82" s="145" t="s">
        <v>119</v>
      </c>
      <c r="C82" s="111" t="s">
        <v>301</v>
      </c>
      <c r="D82" s="748" t="s">
        <v>200</v>
      </c>
      <c r="E82" s="749"/>
      <c r="F82" s="749"/>
      <c r="G82" s="750"/>
      <c r="H82" s="763" t="s">
        <v>303</v>
      </c>
      <c r="I82" s="764"/>
      <c r="J82" s="763" t="s">
        <v>432</v>
      </c>
      <c r="K82" s="764"/>
    </row>
    <row r="83" spans="2:16375" s="16" customFormat="1" ht="22.5" customHeight="1" outlineLevel="2" x14ac:dyDescent="0.2">
      <c r="B83" s="148">
        <v>1</v>
      </c>
      <c r="C83" s="110" t="s">
        <v>270</v>
      </c>
      <c r="D83" s="110" t="s">
        <v>302</v>
      </c>
      <c r="E83" s="110"/>
      <c r="F83" s="110"/>
      <c r="G83" s="110"/>
      <c r="H83" s="738">
        <v>44913</v>
      </c>
      <c r="I83" s="738"/>
      <c r="J83" s="738">
        <v>10337264</v>
      </c>
      <c r="K83" s="738"/>
    </row>
    <row r="84" spans="2:16375" s="16" customFormat="1" ht="12" customHeight="1" outlineLevel="2" x14ac:dyDescent="0.2">
      <c r="B84" s="628" t="s">
        <v>168</v>
      </c>
      <c r="C84" s="628"/>
      <c r="D84" s="628"/>
      <c r="E84" s="628"/>
      <c r="F84" s="628"/>
      <c r="G84" s="628"/>
      <c r="H84" s="630">
        <f>SUM(H73:I83)</f>
        <v>44913.004344766661</v>
      </c>
      <c r="I84" s="630"/>
      <c r="J84" s="630">
        <f>SUM(J73:K83)</f>
        <v>10337264</v>
      </c>
      <c r="K84" s="630"/>
    </row>
    <row r="85" spans="2:16375" ht="12" customHeight="1" x14ac:dyDescent="0.2">
      <c r="E85" s="147"/>
    </row>
    <row r="86" spans="2:16375" ht="12" customHeight="1" x14ac:dyDescent="0.2">
      <c r="E86" s="147"/>
    </row>
    <row r="87" spans="2:16375" ht="12" customHeight="1" x14ac:dyDescent="0.2"/>
    <row r="88" spans="2:16375" ht="12" customHeight="1" x14ac:dyDescent="0.2"/>
    <row r="89" spans="2:16375" ht="12" hidden="1" customHeight="1" x14ac:dyDescent="0.2"/>
    <row r="90" spans="2:16375" ht="12" hidden="1" customHeight="1" x14ac:dyDescent="0.2"/>
    <row r="91" spans="2:16375" ht="12" hidden="1" customHeight="1" x14ac:dyDescent="0.2"/>
    <row r="92" spans="2:16375" ht="12" hidden="1" customHeight="1" x14ac:dyDescent="0.2"/>
    <row r="93" spans="2:16375" ht="12" hidden="1" customHeight="1" x14ac:dyDescent="0.2"/>
    <row r="94" spans="2:16375" ht="12" hidden="1" customHeight="1" x14ac:dyDescent="0.2"/>
    <row r="95" spans="2:16375" ht="12" hidden="1" customHeight="1" x14ac:dyDescent="0.2"/>
    <row r="96" spans="2:16375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</sheetData>
  <mergeCells count="122">
    <mergeCell ref="H22:N22"/>
    <mergeCell ref="O22:U22"/>
    <mergeCell ref="B22:D26"/>
    <mergeCell ref="E22:G23"/>
    <mergeCell ref="H23:N23"/>
    <mergeCell ref="O23:U23"/>
    <mergeCell ref="J83:K83"/>
    <mergeCell ref="B84:G84"/>
    <mergeCell ref="H84:I84"/>
    <mergeCell ref="J84:K84"/>
    <mergeCell ref="H69:I69"/>
    <mergeCell ref="J69:K69"/>
    <mergeCell ref="H33:N33"/>
    <mergeCell ref="O33:U33"/>
    <mergeCell ref="H35:N35"/>
    <mergeCell ref="O35:U35"/>
    <mergeCell ref="B74:U74"/>
    <mergeCell ref="B76:G77"/>
    <mergeCell ref="H76:K77"/>
    <mergeCell ref="B78:G79"/>
    <mergeCell ref="H78:K79"/>
    <mergeCell ref="D68:G68"/>
    <mergeCell ref="H68:I68"/>
    <mergeCell ref="J68:K68"/>
    <mergeCell ref="D82:G82"/>
    <mergeCell ref="H24:U24"/>
    <mergeCell ref="E25:G25"/>
    <mergeCell ref="H25:U25"/>
    <mergeCell ref="E26:G26"/>
    <mergeCell ref="H26:U26"/>
    <mergeCell ref="H30:N31"/>
    <mergeCell ref="O30:U31"/>
    <mergeCell ref="H32:N32"/>
    <mergeCell ref="O32:U32"/>
    <mergeCell ref="B28:U28"/>
    <mergeCell ref="H82:I82"/>
    <mergeCell ref="J82:K82"/>
    <mergeCell ref="L44:N44"/>
    <mergeCell ref="B62:G63"/>
    <mergeCell ref="H62:K63"/>
    <mergeCell ref="B64:G65"/>
    <mergeCell ref="H64:K65"/>
    <mergeCell ref="R54:U54"/>
    <mergeCell ref="E54:K54"/>
    <mergeCell ref="L54:N54"/>
    <mergeCell ref="O54:Q54"/>
    <mergeCell ref="D43:U43"/>
    <mergeCell ref="E44:K44"/>
    <mergeCell ref="H70:I70"/>
    <mergeCell ref="J70:K70"/>
    <mergeCell ref="B71:G71"/>
    <mergeCell ref="H71:I71"/>
    <mergeCell ref="J71:K71"/>
    <mergeCell ref="L57:N57"/>
    <mergeCell ref="O57:Q57"/>
    <mergeCell ref="R47:U47"/>
    <mergeCell ref="B20:D20"/>
    <mergeCell ref="E20:U20"/>
    <mergeCell ref="H83:I83"/>
    <mergeCell ref="R57:U57"/>
    <mergeCell ref="B39:U39"/>
    <mergeCell ref="B40:C47"/>
    <mergeCell ref="E40:U40"/>
    <mergeCell ref="E41:U41"/>
    <mergeCell ref="E42:U42"/>
    <mergeCell ref="O44:Q44"/>
    <mergeCell ref="R44:U44"/>
    <mergeCell ref="E45:K45"/>
    <mergeCell ref="L45:N45"/>
    <mergeCell ref="O45:Q45"/>
    <mergeCell ref="R45:U45"/>
    <mergeCell ref="B49:U49"/>
    <mergeCell ref="B50:C57"/>
    <mergeCell ref="E50:U50"/>
    <mergeCell ref="E51:U51"/>
    <mergeCell ref="E52:U52"/>
    <mergeCell ref="D53:U53"/>
    <mergeCell ref="B18:D18"/>
    <mergeCell ref="B32:G32"/>
    <mergeCell ref="B33:G33"/>
    <mergeCell ref="B60:U60"/>
    <mergeCell ref="E47:K47"/>
    <mergeCell ref="L47:N47"/>
    <mergeCell ref="O47:Q47"/>
    <mergeCell ref="E18:U18"/>
    <mergeCell ref="B19:D19"/>
    <mergeCell ref="E19:U19"/>
    <mergeCell ref="B21:D21"/>
    <mergeCell ref="E21:U21"/>
    <mergeCell ref="H29:U29"/>
    <mergeCell ref="E24:G24"/>
    <mergeCell ref="B29:B31"/>
    <mergeCell ref="C29:G31"/>
    <mergeCell ref="B37:U37"/>
    <mergeCell ref="B38:U38"/>
    <mergeCell ref="B35:G35"/>
    <mergeCell ref="E55:K55"/>
    <mergeCell ref="L55:N55"/>
    <mergeCell ref="O55:Q55"/>
    <mergeCell ref="R55:U55"/>
    <mergeCell ref="E57:K57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B10:D10"/>
    <mergeCell ref="E10:U10"/>
    <mergeCell ref="B13:D13"/>
    <mergeCell ref="E13:U13"/>
    <mergeCell ref="B14:D14"/>
    <mergeCell ref="E14:U14"/>
    <mergeCell ref="B15:D15"/>
    <mergeCell ref="E15:U15"/>
    <mergeCell ref="B16:D16"/>
    <mergeCell ref="E16:U16"/>
    <mergeCell ref="B17:D17"/>
    <mergeCell ref="E17:U17"/>
  </mergeCells>
  <conditionalFormatting sqref="E11">
    <cfRule type="expression" priority="37" stopIfTrue="1">
      <formula>#REF!=""</formula>
    </cfRule>
    <cfRule type="expression" dxfId="47" priority="38" stopIfTrue="1">
      <formula>E11&lt;&gt;""</formula>
    </cfRule>
    <cfRule type="expression" dxfId="46" priority="39" stopIfTrue="1">
      <formula>#REF!&lt;&gt;""</formula>
    </cfRule>
  </conditionalFormatting>
  <conditionalFormatting sqref="E15">
    <cfRule type="expression" priority="28" stopIfTrue="1">
      <formula>#REF!=""</formula>
    </cfRule>
    <cfRule type="expression" dxfId="45" priority="29" stopIfTrue="1">
      <formula>E15&lt;&gt;""</formula>
    </cfRule>
    <cfRule type="expression" dxfId="44" priority="30" stopIfTrue="1">
      <formula>#REF!&lt;&gt;""</formula>
    </cfRule>
  </conditionalFormatting>
  <conditionalFormatting sqref="E19">
    <cfRule type="expression" priority="22" stopIfTrue="1">
      <formula>#REF!=""</formula>
    </cfRule>
    <cfRule type="expression" dxfId="43" priority="23" stopIfTrue="1">
      <formula>E19&lt;&gt;""</formula>
    </cfRule>
    <cfRule type="expression" dxfId="42" priority="24" stopIfTrue="1">
      <formula>#REF!&lt;&gt;""</formula>
    </cfRule>
  </conditionalFormatting>
  <conditionalFormatting sqref="E17">
    <cfRule type="expression" priority="13" stopIfTrue="1">
      <formula>#REF!=""</formula>
    </cfRule>
    <cfRule type="expression" dxfId="41" priority="14" stopIfTrue="1">
      <formula>E17&lt;&gt;""</formula>
    </cfRule>
    <cfRule type="expression" dxfId="40" priority="15" stopIfTrue="1">
      <formula>#REF!&lt;&gt;""</formula>
    </cfRule>
  </conditionalFormatting>
  <conditionalFormatting sqref="E21">
    <cfRule type="expression" priority="1" stopIfTrue="1">
      <formula>#REF!=""</formula>
    </cfRule>
    <cfRule type="expression" dxfId="39" priority="2" stopIfTrue="1">
      <formula>E21&lt;&gt;""</formula>
    </cfRule>
    <cfRule type="expression" dxfId="38" priority="3" stopIfTrue="1">
      <formula>#REF!&lt;&gt;""</formula>
    </cfRule>
  </conditionalFormatting>
  <dataValidations disablePrompts="1" count="1">
    <dataValidation type="list" allowBlank="1" showInputMessage="1" showErrorMessage="1" sqref="D982996:D983022 D917460:D917486 D851924:D851950 D786388:D786414 D720852:D720878 D655316:D655342 D589780:D589806 D524244:D524270 D458708:D458734 D393172:D393198 D327636:D327662 D262100:D262126 D196564:D196590 D131028:D131054 D65492:D65518" xr:uid="{00000000-0002-0000-12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R3&amp;C&amp;"Calibri,Regular"&amp;7 &amp;K01+04513/03/2019&amp;R&amp;"Calibri,Regular"&amp;7&amp;K01+045Página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stopIfTrue="1" id="{ABECF106-86FB-47E1-82CA-D6C8DAD91D12}">
            <xm:f>'O2'!XEY29=""</xm:f>
            <x14:dxf/>
          </x14:cfRule>
          <x14:cfRule type="expression" priority="17" stopIfTrue="1" id="{236577F7-2610-4EA3-B7BD-E9AED85A91D4}">
            <xm:f>'O2'!H29&lt;&gt;""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18" stopIfTrue="1" id="{5A2E11CB-6F37-4FC2-9F85-B87259D67B0F}">
            <xm:f>'O2'!XEY29&lt;&gt;""</xm:f>
            <x14:dxf>
              <fill>
                <patternFill patternType="solid">
                  <bgColor indexed="13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226" stopIfTrue="1" id="{ABECF106-86FB-47E1-82CA-D6C8DAD91D12}">
            <xm:f>'O2'!C29=""</xm:f>
            <x14:dxf/>
          </x14:cfRule>
          <x14:cfRule type="expression" priority="227" stopIfTrue="1" id="{236577F7-2610-4EA3-B7BD-E9AED85A91D4}">
            <xm:f>'O2'!O29&lt;&gt;""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228" stopIfTrue="1" id="{5A2E11CB-6F37-4FC2-9F85-B87259D67B0F}">
            <xm:f>'O2'!C29&lt;&gt;""</xm:f>
            <x14:dxf>
              <fill>
                <patternFill patternType="solid">
                  <bgColor indexed="13"/>
                </patternFill>
              </fill>
            </x14:dxf>
          </x14:cfRule>
          <xm:sqref>O30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499984740745262"/>
  </sheetPr>
  <dimension ref="A1:WWM143"/>
  <sheetViews>
    <sheetView showGridLines="0" showRuler="0" zoomScale="130" zoomScaleNormal="130" zoomScaleSheetLayoutView="100" zoomScalePageLayoutView="130" workbookViewId="0">
      <selection activeCell="E20" sqref="E20:U20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715" t="s">
        <v>45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</row>
    <row r="7" spans="2:21" s="15" customFormat="1" ht="11.25" customHeight="1" x14ac:dyDescent="0.2">
      <c r="B7" s="716" t="s">
        <v>49</v>
      </c>
      <c r="C7" s="718" t="s">
        <v>115</v>
      </c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20"/>
    </row>
    <row r="8" spans="2:21" s="16" customFormat="1" ht="11.25" customHeight="1" x14ac:dyDescent="0.2">
      <c r="B8" s="717"/>
      <c r="C8" s="721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3"/>
    </row>
    <row r="9" spans="2:21" ht="10.5" customHeight="1" x14ac:dyDescent="0.2">
      <c r="B9" s="23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2:21" s="16" customFormat="1" ht="30" customHeight="1" x14ac:dyDescent="0.2">
      <c r="B10" s="643" t="s">
        <v>68</v>
      </c>
      <c r="C10" s="644"/>
      <c r="D10" s="645"/>
      <c r="E10" s="532" t="s">
        <v>51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188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108</v>
      </c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</row>
    <row r="13" spans="2:21" s="16" customFormat="1" ht="30" customHeight="1" x14ac:dyDescent="0.2">
      <c r="B13" s="400" t="s">
        <v>71</v>
      </c>
      <c r="C13" s="401"/>
      <c r="D13" s="402"/>
      <c r="E13" s="531" t="s">
        <v>149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150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93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367" t="s">
        <v>250</v>
      </c>
      <c r="F16" s="367" t="s">
        <v>83</v>
      </c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</row>
    <row r="17" spans="2:21" s="16" customFormat="1" ht="30" customHeight="1" x14ac:dyDescent="0.2">
      <c r="B17" s="400" t="s">
        <v>74</v>
      </c>
      <c r="C17" s="401"/>
      <c r="D17" s="402"/>
      <c r="E17" s="367" t="s">
        <v>258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526" t="s">
        <v>75</v>
      </c>
      <c r="C18" s="527"/>
      <c r="D18" s="528"/>
      <c r="E18" s="530" t="s">
        <v>151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21" s="16" customFormat="1" ht="30" customHeight="1" x14ac:dyDescent="0.2">
      <c r="B19" s="400" t="s">
        <v>76</v>
      </c>
      <c r="C19" s="401"/>
      <c r="D19" s="402"/>
      <c r="E19" s="531" t="s">
        <v>152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21" s="16" customFormat="1" ht="52.5" customHeight="1" x14ac:dyDescent="0.2">
      <c r="B20" s="526" t="s">
        <v>77</v>
      </c>
      <c r="C20" s="527"/>
      <c r="D20" s="528"/>
      <c r="E20" s="532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21" s="16" customFormat="1" ht="39" customHeight="1" x14ac:dyDescent="0.2">
      <c r="B21" s="683" t="s">
        <v>398</v>
      </c>
      <c r="C21" s="684"/>
      <c r="D21" s="685"/>
      <c r="E21" s="683" t="s">
        <v>524</v>
      </c>
      <c r="F21" s="684"/>
      <c r="G21" s="685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195.75" customHeight="1" x14ac:dyDescent="0.2">
      <c r="B22" s="686"/>
      <c r="C22" s="687"/>
      <c r="D22" s="688"/>
      <c r="E22" s="689"/>
      <c r="F22" s="690"/>
      <c r="G22" s="691"/>
      <c r="H22" s="692" t="s">
        <v>422</v>
      </c>
      <c r="I22" s="693"/>
      <c r="J22" s="693"/>
      <c r="K22" s="693"/>
      <c r="L22" s="693"/>
      <c r="M22" s="693"/>
      <c r="N22" s="693"/>
      <c r="O22" s="694" t="s">
        <v>538</v>
      </c>
      <c r="P22" s="693"/>
      <c r="Q22" s="693"/>
      <c r="R22" s="693"/>
      <c r="S22" s="693"/>
      <c r="T22" s="693"/>
      <c r="U22" s="695"/>
    </row>
    <row r="23" spans="2:21" s="16" customFormat="1" ht="16.5" customHeight="1" x14ac:dyDescent="0.2">
      <c r="B23" s="686"/>
      <c r="C23" s="687"/>
      <c r="D23" s="688"/>
      <c r="E23" s="696" t="s">
        <v>400</v>
      </c>
      <c r="F23" s="697"/>
      <c r="G23" s="698"/>
      <c r="H23" s="701" t="s">
        <v>412</v>
      </c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2"/>
    </row>
    <row r="24" spans="2:21" s="16" customFormat="1" ht="16.5" customHeight="1" x14ac:dyDescent="0.2">
      <c r="B24" s="686"/>
      <c r="C24" s="687"/>
      <c r="D24" s="688"/>
      <c r="E24" s="696" t="s">
        <v>401</v>
      </c>
      <c r="F24" s="697"/>
      <c r="G24" s="698"/>
      <c r="H24" s="701" t="s">
        <v>442</v>
      </c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2"/>
    </row>
    <row r="25" spans="2:21" s="16" customFormat="1" ht="16.5" customHeight="1" x14ac:dyDescent="0.2">
      <c r="B25" s="689"/>
      <c r="C25" s="690"/>
      <c r="D25" s="691"/>
      <c r="E25" s="696" t="s">
        <v>402</v>
      </c>
      <c r="F25" s="697"/>
      <c r="G25" s="698"/>
      <c r="H25" s="701" t="s">
        <v>403</v>
      </c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02"/>
    </row>
    <row r="26" spans="2:21" ht="12" customHeight="1" x14ac:dyDescent="0.2"/>
    <row r="27" spans="2:21" s="15" customFormat="1" ht="20.25" customHeight="1" x14ac:dyDescent="0.2">
      <c r="B27" s="762" t="s">
        <v>177</v>
      </c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</row>
    <row r="28" spans="2:21" ht="12" customHeight="1" x14ac:dyDescent="0.2">
      <c r="B28" s="284" t="str">
        <f>B7</f>
        <v>G2</v>
      </c>
      <c r="C28" s="726" t="str">
        <f>E10</f>
        <v>Rotatividade de pessoal (turnover)</v>
      </c>
      <c r="D28" s="727"/>
      <c r="E28" s="727"/>
      <c r="F28" s="727"/>
      <c r="G28" s="728"/>
      <c r="H28" s="724" t="s">
        <v>66</v>
      </c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</row>
    <row r="29" spans="2:21" ht="12" customHeight="1" x14ac:dyDescent="0.2">
      <c r="B29" s="725"/>
      <c r="C29" s="729"/>
      <c r="D29" s="730"/>
      <c r="E29" s="730"/>
      <c r="F29" s="730"/>
      <c r="G29" s="731"/>
      <c r="H29" s="752">
        <v>2018</v>
      </c>
      <c r="I29" s="753"/>
      <c r="J29" s="753"/>
      <c r="K29" s="753"/>
      <c r="L29" s="753"/>
      <c r="M29" s="753"/>
      <c r="N29" s="754"/>
      <c r="O29" s="752">
        <v>2019</v>
      </c>
      <c r="P29" s="753"/>
      <c r="Q29" s="753"/>
      <c r="R29" s="753"/>
      <c r="S29" s="753"/>
      <c r="T29" s="753"/>
      <c r="U29" s="754"/>
    </row>
    <row r="30" spans="2:21" ht="12" customHeight="1" x14ac:dyDescent="0.2">
      <c r="B30" s="285"/>
      <c r="C30" s="732"/>
      <c r="D30" s="733"/>
      <c r="E30" s="733"/>
      <c r="F30" s="733"/>
      <c r="G30" s="734"/>
      <c r="H30" s="755"/>
      <c r="I30" s="756"/>
      <c r="J30" s="756"/>
      <c r="K30" s="756"/>
      <c r="L30" s="756"/>
      <c r="M30" s="756"/>
      <c r="N30" s="757"/>
      <c r="O30" s="755"/>
      <c r="P30" s="756"/>
      <c r="Q30" s="756"/>
      <c r="R30" s="756"/>
      <c r="S30" s="756"/>
      <c r="T30" s="756"/>
      <c r="U30" s="757"/>
    </row>
    <row r="31" spans="2:21" ht="22.5" customHeight="1" x14ac:dyDescent="0.2">
      <c r="B31" s="518" t="s">
        <v>162</v>
      </c>
      <c r="C31" s="519"/>
      <c r="D31" s="519"/>
      <c r="E31" s="519"/>
      <c r="F31" s="519"/>
      <c r="G31" s="519"/>
      <c r="H31" s="794">
        <v>0.21</v>
      </c>
      <c r="I31" s="795"/>
      <c r="J31" s="795"/>
      <c r="K31" s="795"/>
      <c r="L31" s="795"/>
      <c r="M31" s="795"/>
      <c r="N31" s="795"/>
      <c r="O31" s="796">
        <v>0.2</v>
      </c>
      <c r="P31" s="795"/>
      <c r="Q31" s="795"/>
      <c r="R31" s="795"/>
      <c r="S31" s="795"/>
      <c r="T31" s="795"/>
      <c r="U31" s="797"/>
    </row>
    <row r="32" spans="2:21" ht="22.5" customHeight="1" x14ac:dyDescent="0.2">
      <c r="B32" s="520" t="s">
        <v>161</v>
      </c>
      <c r="C32" s="521"/>
      <c r="D32" s="521"/>
      <c r="E32" s="521"/>
      <c r="F32" s="521"/>
      <c r="G32" s="521"/>
      <c r="H32" s="758">
        <v>8.6999999999999994E-2</v>
      </c>
      <c r="I32" s="759"/>
      <c r="J32" s="759"/>
      <c r="K32" s="759"/>
      <c r="L32" s="759"/>
      <c r="M32" s="759"/>
      <c r="N32" s="759"/>
      <c r="O32" s="760">
        <v>5.8000000000000003E-2</v>
      </c>
      <c r="P32" s="759"/>
      <c r="Q32" s="759"/>
      <c r="R32" s="759"/>
      <c r="S32" s="759"/>
      <c r="T32" s="759"/>
      <c r="U32" s="759"/>
    </row>
    <row r="33" spans="2:21" s="42" customFormat="1" ht="3.75" customHeight="1" x14ac:dyDescent="0.2">
      <c r="B33" s="45"/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2:21" ht="16.5" customHeight="1" x14ac:dyDescent="0.2">
      <c r="B34" s="522" t="s">
        <v>163</v>
      </c>
      <c r="C34" s="523"/>
      <c r="D34" s="523"/>
      <c r="E34" s="523"/>
      <c r="F34" s="523"/>
      <c r="G34" s="523"/>
      <c r="H34" s="496">
        <f>((IF(H32=0,"",H32/H31)-1)-1)*(-1)</f>
        <v>1.5857142857142859</v>
      </c>
      <c r="I34" s="497"/>
      <c r="J34" s="497"/>
      <c r="K34" s="497"/>
      <c r="L34" s="497"/>
      <c r="M34" s="497"/>
      <c r="N34" s="498"/>
      <c r="O34" s="496">
        <f>((IF(O32=0,"",O32/O31)-1)-1)*(-1)</f>
        <v>1.71</v>
      </c>
      <c r="P34" s="497"/>
      <c r="Q34" s="497"/>
      <c r="R34" s="497"/>
      <c r="S34" s="497"/>
      <c r="T34" s="497"/>
      <c r="U34" s="498"/>
    </row>
    <row r="35" spans="2:21" ht="12" customHeight="1" x14ac:dyDescent="0.2">
      <c r="U35" s="85"/>
    </row>
    <row r="36" spans="2:21" s="15" customFormat="1" ht="20.25" customHeight="1" x14ac:dyDescent="0.2">
      <c r="B36" s="735" t="s">
        <v>176</v>
      </c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7"/>
    </row>
    <row r="37" spans="2:21" s="52" customFormat="1" ht="12.75" x14ac:dyDescent="0.2"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</row>
    <row r="38" spans="2:21" ht="18.75" customHeight="1" x14ac:dyDescent="0.2">
      <c r="B38" s="739">
        <v>2018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</row>
    <row r="39" spans="2:21" ht="14.25" hidden="1" customHeight="1" outlineLevel="1" x14ac:dyDescent="0.2">
      <c r="B39" s="740" t="s">
        <v>93</v>
      </c>
      <c r="C39" s="741"/>
      <c r="D39" s="62" t="s">
        <v>179</v>
      </c>
      <c r="E39" s="545">
        <f>H31</f>
        <v>0.21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6"/>
    </row>
    <row r="40" spans="2:21" s="15" customFormat="1" ht="14.25" hidden="1" customHeight="1" outlineLevel="1" x14ac:dyDescent="0.2">
      <c r="B40" s="742"/>
      <c r="C40" s="743"/>
      <c r="D40" s="63" t="s">
        <v>180</v>
      </c>
      <c r="E40" s="544">
        <f>H32</f>
        <v>8.6999999999999994E-2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6"/>
    </row>
    <row r="41" spans="2:21" hidden="1" outlineLevel="1" x14ac:dyDescent="0.2">
      <c r="B41" s="742"/>
      <c r="C41" s="743"/>
      <c r="D41" s="63" t="s">
        <v>181</v>
      </c>
      <c r="E41" s="415" t="s">
        <v>430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6"/>
    </row>
    <row r="42" spans="2:21" hidden="1" outlineLevel="1" x14ac:dyDescent="0.2">
      <c r="B42" s="742"/>
      <c r="C42" s="743"/>
      <c r="D42" s="746" t="s">
        <v>182</v>
      </c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7"/>
    </row>
    <row r="43" spans="2:21" ht="12" hidden="1" customHeight="1" outlineLevel="1" x14ac:dyDescent="0.2">
      <c r="B43" s="742"/>
      <c r="C43" s="743"/>
      <c r="D43" s="55" t="s">
        <v>183</v>
      </c>
      <c r="E43" s="421" t="s">
        <v>184</v>
      </c>
      <c r="F43" s="421"/>
      <c r="G43" s="421"/>
      <c r="H43" s="421"/>
      <c r="I43" s="421"/>
      <c r="J43" s="421"/>
      <c r="K43" s="421"/>
      <c r="L43" s="421" t="s">
        <v>0</v>
      </c>
      <c r="M43" s="421"/>
      <c r="N43" s="421"/>
      <c r="O43" s="421" t="s">
        <v>185</v>
      </c>
      <c r="P43" s="421"/>
      <c r="Q43" s="421"/>
      <c r="R43" s="421" t="s">
        <v>186</v>
      </c>
      <c r="S43" s="421"/>
      <c r="T43" s="421"/>
      <c r="U43" s="421"/>
    </row>
    <row r="44" spans="2:21" hidden="1" outlineLevel="1" x14ac:dyDescent="0.2">
      <c r="B44" s="742"/>
      <c r="C44" s="743"/>
      <c r="D44" s="56"/>
      <c r="E44" s="406"/>
      <c r="F44" s="407"/>
      <c r="G44" s="407"/>
      <c r="H44" s="407"/>
      <c r="I44" s="407"/>
      <c r="J44" s="407"/>
      <c r="K44" s="408"/>
      <c r="L44" s="406"/>
      <c r="M44" s="407"/>
      <c r="N44" s="408"/>
      <c r="O44" s="406"/>
      <c r="P44" s="407"/>
      <c r="Q44" s="408"/>
      <c r="R44" s="406"/>
      <c r="S44" s="407"/>
      <c r="T44" s="407"/>
      <c r="U44" s="408"/>
    </row>
    <row r="45" spans="2:21" hidden="1" outlineLevel="1" x14ac:dyDescent="0.2">
      <c r="B45" s="742"/>
      <c r="C45" s="743"/>
      <c r="D45" s="56"/>
      <c r="E45" s="57"/>
      <c r="F45" s="51"/>
      <c r="G45" s="51"/>
      <c r="H45" s="51"/>
      <c r="I45" s="51"/>
      <c r="J45" s="51"/>
      <c r="K45" s="58"/>
      <c r="L45" s="57"/>
      <c r="M45" s="51"/>
      <c r="N45" s="58"/>
      <c r="O45" s="57"/>
      <c r="P45" s="51"/>
      <c r="Q45" s="58"/>
      <c r="R45" s="57"/>
      <c r="S45" s="51"/>
      <c r="T45" s="51"/>
      <c r="U45" s="58"/>
    </row>
    <row r="46" spans="2:21" s="15" customFormat="1" ht="11.25" hidden="1" outlineLevel="1" x14ac:dyDescent="0.2">
      <c r="B46" s="744"/>
      <c r="C46" s="745"/>
      <c r="D46" s="56"/>
      <c r="E46" s="406"/>
      <c r="F46" s="407"/>
      <c r="G46" s="407"/>
      <c r="H46" s="407"/>
      <c r="I46" s="407"/>
      <c r="J46" s="407"/>
      <c r="K46" s="408"/>
      <c r="L46" s="406"/>
      <c r="M46" s="407"/>
      <c r="N46" s="408"/>
      <c r="O46" s="406"/>
      <c r="P46" s="407"/>
      <c r="Q46" s="408"/>
      <c r="R46" s="406"/>
      <c r="S46" s="407"/>
      <c r="T46" s="407"/>
      <c r="U46" s="408"/>
    </row>
    <row r="47" spans="2:21" collapsed="1" x14ac:dyDescent="0.2"/>
    <row r="48" spans="2:21" ht="18.75" customHeight="1" x14ac:dyDescent="0.2">
      <c r="B48" s="739">
        <v>2019</v>
      </c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</row>
    <row r="49" spans="2:21" ht="12" hidden="1" customHeight="1" outlineLevel="1" x14ac:dyDescent="0.2">
      <c r="B49" s="740" t="s">
        <v>93</v>
      </c>
      <c r="C49" s="741"/>
      <c r="D49" s="62" t="s">
        <v>179</v>
      </c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6"/>
    </row>
    <row r="50" spans="2:21" hidden="1" outlineLevel="1" x14ac:dyDescent="0.2">
      <c r="B50" s="742"/>
      <c r="C50" s="743"/>
      <c r="D50" s="63" t="s">
        <v>180</v>
      </c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5"/>
    </row>
    <row r="51" spans="2:21" hidden="1" outlineLevel="1" x14ac:dyDescent="0.2">
      <c r="B51" s="742"/>
      <c r="C51" s="743"/>
      <c r="D51" s="63" t="s">
        <v>181</v>
      </c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5"/>
    </row>
    <row r="52" spans="2:21" hidden="1" outlineLevel="1" x14ac:dyDescent="0.2">
      <c r="B52" s="742"/>
      <c r="C52" s="743"/>
      <c r="D52" s="746" t="s">
        <v>182</v>
      </c>
      <c r="E52" s="746"/>
      <c r="F52" s="746"/>
      <c r="G52" s="746"/>
      <c r="H52" s="746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7"/>
    </row>
    <row r="53" spans="2:21" hidden="1" outlineLevel="1" x14ac:dyDescent="0.2">
      <c r="B53" s="742"/>
      <c r="C53" s="743"/>
      <c r="D53" s="55" t="s">
        <v>183</v>
      </c>
      <c r="E53" s="421" t="s">
        <v>184</v>
      </c>
      <c r="F53" s="421"/>
      <c r="G53" s="421"/>
      <c r="H53" s="421"/>
      <c r="I53" s="421"/>
      <c r="J53" s="421"/>
      <c r="K53" s="421"/>
      <c r="L53" s="421" t="s">
        <v>0</v>
      </c>
      <c r="M53" s="421"/>
      <c r="N53" s="421"/>
      <c r="O53" s="421" t="s">
        <v>185</v>
      </c>
      <c r="P53" s="421"/>
      <c r="Q53" s="421"/>
      <c r="R53" s="421" t="s">
        <v>186</v>
      </c>
      <c r="S53" s="421"/>
      <c r="T53" s="421"/>
      <c r="U53" s="421"/>
    </row>
    <row r="54" spans="2:21" hidden="1" outlineLevel="1" x14ac:dyDescent="0.2">
      <c r="B54" s="742"/>
      <c r="C54" s="743"/>
      <c r="D54" s="56"/>
      <c r="E54" s="406"/>
      <c r="F54" s="407"/>
      <c r="G54" s="407"/>
      <c r="H54" s="407"/>
      <c r="I54" s="407"/>
      <c r="J54" s="407"/>
      <c r="K54" s="408"/>
      <c r="L54" s="406"/>
      <c r="M54" s="407"/>
      <c r="N54" s="408"/>
      <c r="O54" s="406"/>
      <c r="P54" s="407"/>
      <c r="Q54" s="408"/>
      <c r="R54" s="406"/>
      <c r="S54" s="407"/>
      <c r="T54" s="407"/>
      <c r="U54" s="408"/>
    </row>
    <row r="55" spans="2:21" hidden="1" outlineLevel="1" x14ac:dyDescent="0.2">
      <c r="B55" s="742"/>
      <c r="C55" s="743"/>
      <c r="D55" s="56"/>
      <c r="E55" s="57"/>
      <c r="F55" s="51"/>
      <c r="G55" s="51"/>
      <c r="H55" s="51"/>
      <c r="I55" s="51"/>
      <c r="J55" s="51"/>
      <c r="K55" s="58"/>
      <c r="L55" s="57"/>
      <c r="M55" s="51"/>
      <c r="N55" s="58"/>
      <c r="O55" s="57"/>
      <c r="P55" s="51"/>
      <c r="Q55" s="58"/>
      <c r="R55" s="57"/>
      <c r="S55" s="51"/>
      <c r="T55" s="51"/>
      <c r="U55" s="58"/>
    </row>
    <row r="56" spans="2:21" hidden="1" outlineLevel="1" x14ac:dyDescent="0.2">
      <c r="B56" s="744"/>
      <c r="C56" s="745"/>
      <c r="D56" s="56"/>
      <c r="E56" s="406"/>
      <c r="F56" s="407"/>
      <c r="G56" s="407"/>
      <c r="H56" s="407"/>
      <c r="I56" s="407"/>
      <c r="J56" s="407"/>
      <c r="K56" s="408"/>
      <c r="L56" s="406"/>
      <c r="M56" s="407"/>
      <c r="N56" s="408"/>
      <c r="O56" s="406"/>
      <c r="P56" s="407"/>
      <c r="Q56" s="408"/>
      <c r="R56" s="406"/>
      <c r="S56" s="407"/>
      <c r="T56" s="407"/>
      <c r="U56" s="408"/>
    </row>
    <row r="57" spans="2:21" collapsed="1" x14ac:dyDescent="0.2"/>
    <row r="58" spans="2:21" ht="12" customHeight="1" x14ac:dyDescent="0.2"/>
    <row r="59" spans="2:21" ht="12" customHeight="1" x14ac:dyDescent="0.2"/>
    <row r="60" spans="2:21" s="15" customFormat="1" ht="20.25" customHeight="1" x14ac:dyDescent="0.2">
      <c r="B60" s="448" t="s">
        <v>313</v>
      </c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</row>
    <row r="61" spans="2:21" ht="12" hidden="1" customHeight="1" outlineLevel="1" x14ac:dyDescent="0.2"/>
    <row r="62" spans="2:21" ht="12" hidden="1" customHeight="1" outlineLevel="1" x14ac:dyDescent="0.2">
      <c r="B62" s="765" t="s">
        <v>118</v>
      </c>
      <c r="C62" s="765"/>
      <c r="D62" s="765"/>
      <c r="E62" s="765"/>
      <c r="F62" s="765"/>
      <c r="G62" s="765"/>
      <c r="H62" s="787" t="s">
        <v>206</v>
      </c>
      <c r="I62" s="788"/>
      <c r="J62" s="789"/>
      <c r="K62" s="787" t="s">
        <v>157</v>
      </c>
      <c r="L62" s="788"/>
      <c r="M62" s="789"/>
      <c r="N62" s="787" t="s">
        <v>207</v>
      </c>
      <c r="O62" s="788"/>
      <c r="P62" s="789"/>
      <c r="Q62" s="787" t="s">
        <v>208</v>
      </c>
      <c r="R62" s="788"/>
      <c r="S62" s="789"/>
    </row>
    <row r="63" spans="2:21" ht="12" hidden="1" customHeight="1" outlineLevel="1" x14ac:dyDescent="0.2">
      <c r="B63" s="766"/>
      <c r="C63" s="766"/>
      <c r="D63" s="766"/>
      <c r="E63" s="766"/>
      <c r="F63" s="766"/>
      <c r="G63" s="766"/>
      <c r="H63" s="790"/>
      <c r="I63" s="791"/>
      <c r="J63" s="792"/>
      <c r="K63" s="790"/>
      <c r="L63" s="791"/>
      <c r="M63" s="792"/>
      <c r="N63" s="790"/>
      <c r="O63" s="791"/>
      <c r="P63" s="792"/>
      <c r="Q63" s="790"/>
      <c r="R63" s="791"/>
      <c r="S63" s="792"/>
    </row>
    <row r="64" spans="2:21" hidden="1" outlineLevel="1" x14ac:dyDescent="0.2">
      <c r="B64" s="503" t="s">
        <v>153</v>
      </c>
      <c r="C64" s="504"/>
      <c r="D64" s="504"/>
      <c r="E64" s="504"/>
      <c r="F64" s="504"/>
      <c r="G64" s="505"/>
      <c r="H64" s="793">
        <v>0</v>
      </c>
      <c r="I64" s="588"/>
      <c r="J64" s="588"/>
      <c r="K64" s="793">
        <v>0</v>
      </c>
      <c r="L64" s="588"/>
      <c r="M64" s="588"/>
      <c r="N64" s="793">
        <v>18</v>
      </c>
      <c r="O64" s="588"/>
      <c r="P64" s="588"/>
      <c r="Q64" s="783">
        <f>((H64+K64)/2)/N64</f>
        <v>0</v>
      </c>
      <c r="R64" s="784"/>
      <c r="S64" s="784"/>
    </row>
    <row r="65" spans="2:21" hidden="1" outlineLevel="1" x14ac:dyDescent="0.2">
      <c r="B65" s="506"/>
      <c r="C65" s="507"/>
      <c r="D65" s="507"/>
      <c r="E65" s="507"/>
      <c r="F65" s="507"/>
      <c r="G65" s="508"/>
      <c r="H65" s="512"/>
      <c r="I65" s="513"/>
      <c r="J65" s="513"/>
      <c r="K65" s="512"/>
      <c r="L65" s="513"/>
      <c r="M65" s="513"/>
      <c r="N65" s="512"/>
      <c r="O65" s="513"/>
      <c r="P65" s="513"/>
      <c r="Q65" s="785"/>
      <c r="R65" s="786"/>
      <c r="S65" s="786"/>
    </row>
    <row r="66" spans="2:21" hidden="1" outlineLevel="1" x14ac:dyDescent="0.2">
      <c r="B66" s="503" t="s">
        <v>154</v>
      </c>
      <c r="C66" s="504"/>
      <c r="D66" s="504"/>
      <c r="E66" s="504"/>
      <c r="F66" s="504"/>
      <c r="G66" s="505"/>
      <c r="H66" s="793">
        <v>3</v>
      </c>
      <c r="I66" s="588"/>
      <c r="J66" s="588"/>
      <c r="K66" s="793">
        <v>5</v>
      </c>
      <c r="L66" s="588"/>
      <c r="M66" s="588"/>
      <c r="N66" s="793">
        <v>28</v>
      </c>
      <c r="O66" s="588"/>
      <c r="P66" s="588"/>
      <c r="Q66" s="783">
        <f>((H66+K66)/2)/N66</f>
        <v>0.14285714285714285</v>
      </c>
      <c r="R66" s="784"/>
      <c r="S66" s="784"/>
    </row>
    <row r="67" spans="2:21" hidden="1" outlineLevel="1" x14ac:dyDescent="0.2">
      <c r="B67" s="506"/>
      <c r="C67" s="507"/>
      <c r="D67" s="507"/>
      <c r="E67" s="507"/>
      <c r="F67" s="507"/>
      <c r="G67" s="508"/>
      <c r="H67" s="512"/>
      <c r="I67" s="513"/>
      <c r="J67" s="513"/>
      <c r="K67" s="512"/>
      <c r="L67" s="513"/>
      <c r="M67" s="513"/>
      <c r="N67" s="512"/>
      <c r="O67" s="513"/>
      <c r="P67" s="513"/>
      <c r="Q67" s="785"/>
      <c r="R67" s="786"/>
      <c r="S67" s="786"/>
    </row>
    <row r="68" spans="2:21" hidden="1" outlineLevel="1" x14ac:dyDescent="0.2">
      <c r="B68" s="667" t="s">
        <v>148</v>
      </c>
      <c r="C68" s="668"/>
      <c r="D68" s="668"/>
      <c r="E68" s="668"/>
      <c r="F68" s="668"/>
      <c r="G68" s="669"/>
      <c r="H68" s="781">
        <f>SUM(H64:J67)</f>
        <v>3</v>
      </c>
      <c r="I68" s="781"/>
      <c r="J68" s="781"/>
      <c r="K68" s="781">
        <f>SUM(K64:M67)</f>
        <v>5</v>
      </c>
      <c r="L68" s="781"/>
      <c r="M68" s="781"/>
      <c r="N68" s="781">
        <f>SUM(N64:P67)</f>
        <v>46</v>
      </c>
      <c r="O68" s="781"/>
      <c r="P68" s="781"/>
      <c r="Q68" s="783">
        <f>((H68+K68)/2)/N68</f>
        <v>8.6956521739130432E-2</v>
      </c>
      <c r="R68" s="784"/>
      <c r="S68" s="784"/>
    </row>
    <row r="69" spans="2:21" hidden="1" outlineLevel="1" x14ac:dyDescent="0.2">
      <c r="B69" s="799"/>
      <c r="C69" s="800"/>
      <c r="D69" s="800"/>
      <c r="E69" s="800"/>
      <c r="F69" s="800"/>
      <c r="G69" s="801"/>
      <c r="H69" s="782"/>
      <c r="I69" s="782"/>
      <c r="J69" s="782"/>
      <c r="K69" s="782"/>
      <c r="L69" s="782"/>
      <c r="M69" s="782"/>
      <c r="N69" s="782"/>
      <c r="O69" s="782"/>
      <c r="P69" s="782"/>
      <c r="Q69" s="785"/>
      <c r="R69" s="786"/>
      <c r="S69" s="786"/>
    </row>
    <row r="70" spans="2:21" ht="12" customHeight="1" collapsed="1" x14ac:dyDescent="0.2"/>
    <row r="71" spans="2:21" ht="12" customHeight="1" x14ac:dyDescent="0.2"/>
    <row r="72" spans="2:21" s="15" customFormat="1" ht="20.25" customHeight="1" x14ac:dyDescent="0.2">
      <c r="B72" s="448" t="s">
        <v>314</v>
      </c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</row>
    <row r="73" spans="2:21" ht="12" customHeight="1" outlineLevel="1" x14ac:dyDescent="0.2">
      <c r="E73" s="144"/>
    </row>
    <row r="74" spans="2:21" ht="12" customHeight="1" outlineLevel="1" x14ac:dyDescent="0.2">
      <c r="B74" s="765" t="s">
        <v>118</v>
      </c>
      <c r="C74" s="765"/>
      <c r="D74" s="765"/>
      <c r="E74" s="765"/>
      <c r="F74" s="765"/>
      <c r="G74" s="765"/>
      <c r="H74" s="787" t="s">
        <v>206</v>
      </c>
      <c r="I74" s="788"/>
      <c r="J74" s="789"/>
      <c r="K74" s="787" t="s">
        <v>157</v>
      </c>
      <c r="L74" s="788"/>
      <c r="M74" s="789"/>
      <c r="N74" s="787" t="s">
        <v>207</v>
      </c>
      <c r="O74" s="788"/>
      <c r="P74" s="789"/>
      <c r="Q74" s="787" t="s">
        <v>208</v>
      </c>
      <c r="R74" s="788"/>
      <c r="S74" s="789"/>
    </row>
    <row r="75" spans="2:21" ht="12" customHeight="1" outlineLevel="1" x14ac:dyDescent="0.2">
      <c r="B75" s="766"/>
      <c r="C75" s="766"/>
      <c r="D75" s="766"/>
      <c r="E75" s="766"/>
      <c r="F75" s="766"/>
      <c r="G75" s="766"/>
      <c r="H75" s="790"/>
      <c r="I75" s="791"/>
      <c r="J75" s="792"/>
      <c r="K75" s="790"/>
      <c r="L75" s="791"/>
      <c r="M75" s="792"/>
      <c r="N75" s="790"/>
      <c r="O75" s="791"/>
      <c r="P75" s="792"/>
      <c r="Q75" s="790"/>
      <c r="R75" s="791"/>
      <c r="S75" s="792"/>
    </row>
    <row r="76" spans="2:21" outlineLevel="1" x14ac:dyDescent="0.2">
      <c r="B76" s="503" t="s">
        <v>153</v>
      </c>
      <c r="C76" s="504"/>
      <c r="D76" s="504"/>
      <c r="E76" s="504"/>
      <c r="F76" s="504"/>
      <c r="G76" s="505"/>
      <c r="H76" s="793">
        <v>1</v>
      </c>
      <c r="I76" s="588"/>
      <c r="J76" s="588"/>
      <c r="K76" s="793">
        <v>1</v>
      </c>
      <c r="L76" s="588"/>
      <c r="M76" s="588"/>
      <c r="N76" s="793">
        <v>17</v>
      </c>
      <c r="O76" s="588"/>
      <c r="P76" s="588"/>
      <c r="Q76" s="783">
        <f>((H76+K76)/2)/N76</f>
        <v>5.8823529411764705E-2</v>
      </c>
      <c r="R76" s="784"/>
      <c r="S76" s="784"/>
    </row>
    <row r="77" spans="2:21" outlineLevel="1" x14ac:dyDescent="0.2">
      <c r="B77" s="506"/>
      <c r="C77" s="507"/>
      <c r="D77" s="507"/>
      <c r="E77" s="507"/>
      <c r="F77" s="507"/>
      <c r="G77" s="508"/>
      <c r="H77" s="512"/>
      <c r="I77" s="513"/>
      <c r="J77" s="513"/>
      <c r="K77" s="512"/>
      <c r="L77" s="513"/>
      <c r="M77" s="513"/>
      <c r="N77" s="512"/>
      <c r="O77" s="513"/>
      <c r="P77" s="513"/>
      <c r="Q77" s="785"/>
      <c r="R77" s="786"/>
      <c r="S77" s="786"/>
    </row>
    <row r="78" spans="2:21" outlineLevel="1" x14ac:dyDescent="0.2">
      <c r="B78" s="503" t="s">
        <v>154</v>
      </c>
      <c r="C78" s="504"/>
      <c r="D78" s="504"/>
      <c r="E78" s="504"/>
      <c r="F78" s="504"/>
      <c r="G78" s="505"/>
      <c r="H78" s="793">
        <v>1</v>
      </c>
      <c r="I78" s="588"/>
      <c r="J78" s="588"/>
      <c r="K78" s="793">
        <v>2</v>
      </c>
      <c r="L78" s="588"/>
      <c r="M78" s="588"/>
      <c r="N78" s="793">
        <v>26</v>
      </c>
      <c r="O78" s="588"/>
      <c r="P78" s="588"/>
      <c r="Q78" s="783">
        <f>((H78+K78)/2)/N78</f>
        <v>5.7692307692307696E-2</v>
      </c>
      <c r="R78" s="784"/>
      <c r="S78" s="784"/>
    </row>
    <row r="79" spans="2:21" outlineLevel="1" x14ac:dyDescent="0.2">
      <c r="B79" s="506"/>
      <c r="C79" s="507"/>
      <c r="D79" s="507"/>
      <c r="E79" s="507"/>
      <c r="F79" s="507"/>
      <c r="G79" s="508"/>
      <c r="H79" s="512"/>
      <c r="I79" s="513"/>
      <c r="J79" s="513"/>
      <c r="K79" s="512"/>
      <c r="L79" s="513"/>
      <c r="M79" s="513"/>
      <c r="N79" s="512"/>
      <c r="O79" s="513"/>
      <c r="P79" s="513"/>
      <c r="Q79" s="785"/>
      <c r="R79" s="786"/>
      <c r="S79" s="786"/>
    </row>
    <row r="80" spans="2:21" outlineLevel="1" x14ac:dyDescent="0.2">
      <c r="B80" s="667" t="s">
        <v>148</v>
      </c>
      <c r="C80" s="668"/>
      <c r="D80" s="668"/>
      <c r="E80" s="668"/>
      <c r="F80" s="668"/>
      <c r="G80" s="669"/>
      <c r="H80" s="781">
        <f>SUM(H76:J79)</f>
        <v>2</v>
      </c>
      <c r="I80" s="781"/>
      <c r="J80" s="781"/>
      <c r="K80" s="781">
        <f>SUM(K76:M79)</f>
        <v>3</v>
      </c>
      <c r="L80" s="781"/>
      <c r="M80" s="781"/>
      <c r="N80" s="781">
        <f>SUM(N76:P79)</f>
        <v>43</v>
      </c>
      <c r="O80" s="781"/>
      <c r="P80" s="781"/>
      <c r="Q80" s="783">
        <f>((H80+K80)/2)/N80</f>
        <v>5.8139534883720929E-2</v>
      </c>
      <c r="R80" s="784"/>
      <c r="S80" s="784"/>
    </row>
    <row r="81" spans="2:19" outlineLevel="1" x14ac:dyDescent="0.2">
      <c r="B81" s="799"/>
      <c r="C81" s="800"/>
      <c r="D81" s="800"/>
      <c r="E81" s="800"/>
      <c r="F81" s="800"/>
      <c r="G81" s="801"/>
      <c r="H81" s="782"/>
      <c r="I81" s="782"/>
      <c r="J81" s="782"/>
      <c r="K81" s="782"/>
      <c r="L81" s="782"/>
      <c r="M81" s="782"/>
      <c r="N81" s="782"/>
      <c r="O81" s="782"/>
      <c r="P81" s="782"/>
      <c r="Q81" s="785"/>
      <c r="R81" s="786"/>
      <c r="S81" s="786"/>
    </row>
    <row r="82" spans="2:19" ht="12" customHeight="1" x14ac:dyDescent="0.2">
      <c r="E82" s="144"/>
    </row>
    <row r="83" spans="2:19" ht="12" customHeight="1" x14ac:dyDescent="0.2">
      <c r="E83" s="144"/>
    </row>
    <row r="84" spans="2:19" ht="12" customHeight="1" x14ac:dyDescent="0.2"/>
    <row r="85" spans="2:19" ht="12" hidden="1" customHeight="1" x14ac:dyDescent="0.2"/>
    <row r="86" spans="2:19" ht="12" hidden="1" customHeight="1" x14ac:dyDescent="0.2"/>
    <row r="87" spans="2:19" ht="12" hidden="1" customHeight="1" x14ac:dyDescent="0.2"/>
    <row r="88" spans="2:19" ht="12" hidden="1" customHeight="1" x14ac:dyDescent="0.2"/>
    <row r="89" spans="2:19" ht="12" hidden="1" customHeight="1" x14ac:dyDescent="0.2"/>
    <row r="90" spans="2:19" ht="12" hidden="1" customHeight="1" x14ac:dyDescent="0.2"/>
    <row r="91" spans="2:19" ht="12" hidden="1" customHeight="1" x14ac:dyDescent="0.2"/>
    <row r="92" spans="2:19" ht="12" hidden="1" customHeight="1" x14ac:dyDescent="0.2"/>
    <row r="93" spans="2:19" ht="12" hidden="1" customHeight="1" x14ac:dyDescent="0.2"/>
    <row r="94" spans="2:19" ht="12" customHeight="1" x14ac:dyDescent="0.2"/>
    <row r="95" spans="2:19" ht="12" customHeight="1" x14ac:dyDescent="0.2"/>
    <row r="96" spans="2:19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</sheetData>
  <mergeCells count="134">
    <mergeCell ref="H21:N21"/>
    <mergeCell ref="O21:U21"/>
    <mergeCell ref="B21:D25"/>
    <mergeCell ref="E21:G22"/>
    <mergeCell ref="H22:N22"/>
    <mergeCell ref="O22:U22"/>
    <mergeCell ref="H34:N34"/>
    <mergeCell ref="O34:U34"/>
    <mergeCell ref="B78:G79"/>
    <mergeCell ref="H78:J79"/>
    <mergeCell ref="K78:M79"/>
    <mergeCell ref="N78:P79"/>
    <mergeCell ref="Q78:S79"/>
    <mergeCell ref="R53:U53"/>
    <mergeCell ref="O44:Q44"/>
    <mergeCell ref="R44:U44"/>
    <mergeCell ref="E54:K54"/>
    <mergeCell ref="L54:N54"/>
    <mergeCell ref="O54:Q54"/>
    <mergeCell ref="R54:U54"/>
    <mergeCell ref="E56:K56"/>
    <mergeCell ref="L56:N56"/>
    <mergeCell ref="O56:Q56"/>
    <mergeCell ref="E46:K46"/>
    <mergeCell ref="B80:G81"/>
    <mergeCell ref="H80:J81"/>
    <mergeCell ref="K80:M81"/>
    <mergeCell ref="N80:P81"/>
    <mergeCell ref="Q80:S81"/>
    <mergeCell ref="B72:U72"/>
    <mergeCell ref="B74:G75"/>
    <mergeCell ref="H74:J75"/>
    <mergeCell ref="K74:M75"/>
    <mergeCell ref="N74:P75"/>
    <mergeCell ref="Q74:S75"/>
    <mergeCell ref="B76:G77"/>
    <mergeCell ref="H76:J77"/>
    <mergeCell ref="K76:M77"/>
    <mergeCell ref="N76:P77"/>
    <mergeCell ref="Q76:S77"/>
    <mergeCell ref="R46:U46"/>
    <mergeCell ref="B48:U48"/>
    <mergeCell ref="R56:U56"/>
    <mergeCell ref="B49:C56"/>
    <mergeCell ref="E49:U49"/>
    <mergeCell ref="E50:U50"/>
    <mergeCell ref="E51:U51"/>
    <mergeCell ref="D52:U52"/>
    <mergeCell ref="E53:K53"/>
    <mergeCell ref="L53:N53"/>
    <mergeCell ref="O53:Q53"/>
    <mergeCell ref="B66:G67"/>
    <mergeCell ref="B68:G69"/>
    <mergeCell ref="B62:G63"/>
    <mergeCell ref="B64:G65"/>
    <mergeCell ref="B10:D10"/>
    <mergeCell ref="E10:U10"/>
    <mergeCell ref="B13:D13"/>
    <mergeCell ref="E13:U13"/>
    <mergeCell ref="B14:D14"/>
    <mergeCell ref="E14:U14"/>
    <mergeCell ref="B15:D15"/>
    <mergeCell ref="E15:U15"/>
    <mergeCell ref="B16:D16"/>
    <mergeCell ref="E16:U16"/>
    <mergeCell ref="B17:D17"/>
    <mergeCell ref="E17:U17"/>
    <mergeCell ref="B18:D18"/>
    <mergeCell ref="E18:U18"/>
    <mergeCell ref="B19:D19"/>
    <mergeCell ref="E19:U19"/>
    <mergeCell ref="B20:D20"/>
    <mergeCell ref="E20:U20"/>
    <mergeCell ref="B28:B30"/>
    <mergeCell ref="C28:G30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H28:U28"/>
    <mergeCell ref="B27:U27"/>
    <mergeCell ref="E23:G23"/>
    <mergeCell ref="H23:U23"/>
    <mergeCell ref="E24:G24"/>
    <mergeCell ref="H24:U24"/>
    <mergeCell ref="E25:G25"/>
    <mergeCell ref="H25:U25"/>
    <mergeCell ref="H29:N30"/>
    <mergeCell ref="O29:U30"/>
    <mergeCell ref="B32:G32"/>
    <mergeCell ref="B31:G31"/>
    <mergeCell ref="H31:N31"/>
    <mergeCell ref="O31:U31"/>
    <mergeCell ref="H32:N32"/>
    <mergeCell ref="O32:U32"/>
    <mergeCell ref="B60:U60"/>
    <mergeCell ref="B34:G34"/>
    <mergeCell ref="B36:U36"/>
    <mergeCell ref="B37:U37"/>
    <mergeCell ref="B38:U38"/>
    <mergeCell ref="B39:C46"/>
    <mergeCell ref="E39:U39"/>
    <mergeCell ref="E40:U40"/>
    <mergeCell ref="E41:U41"/>
    <mergeCell ref="D42:U42"/>
    <mergeCell ref="E43:K43"/>
    <mergeCell ref="L43:N43"/>
    <mergeCell ref="O43:Q43"/>
    <mergeCell ref="R43:U43"/>
    <mergeCell ref="E44:K44"/>
    <mergeCell ref="L44:N44"/>
    <mergeCell ref="L46:N46"/>
    <mergeCell ref="O46:Q46"/>
    <mergeCell ref="H68:J69"/>
    <mergeCell ref="K68:M69"/>
    <mergeCell ref="N68:P69"/>
    <mergeCell ref="Q68:S69"/>
    <mergeCell ref="H62:J63"/>
    <mergeCell ref="K62:M63"/>
    <mergeCell ref="N62:P63"/>
    <mergeCell ref="Q62:S63"/>
    <mergeCell ref="H64:J65"/>
    <mergeCell ref="K64:M65"/>
    <mergeCell ref="N64:P65"/>
    <mergeCell ref="Q64:S65"/>
    <mergeCell ref="H66:J67"/>
    <mergeCell ref="K66:M67"/>
    <mergeCell ref="N66:P67"/>
    <mergeCell ref="Q66:S67"/>
  </mergeCells>
  <conditionalFormatting sqref="E11">
    <cfRule type="expression" priority="40" stopIfTrue="1">
      <formula>#REF!=""</formula>
    </cfRule>
    <cfRule type="expression" dxfId="33" priority="41" stopIfTrue="1">
      <formula>E11&lt;&gt;""</formula>
    </cfRule>
    <cfRule type="expression" dxfId="32" priority="42" stopIfTrue="1">
      <formula>#REF!&lt;&gt;""</formula>
    </cfRule>
  </conditionalFormatting>
  <conditionalFormatting sqref="E13 E15 E19">
    <cfRule type="expression" priority="37" stopIfTrue="1">
      <formula>#REF!=""</formula>
    </cfRule>
    <cfRule type="expression" dxfId="31" priority="38" stopIfTrue="1">
      <formula>E13&lt;&gt;""</formula>
    </cfRule>
    <cfRule type="expression" dxfId="30" priority="39" stopIfTrue="1">
      <formula>#REF!&lt;&gt;""</formula>
    </cfRule>
  </conditionalFormatting>
  <conditionalFormatting sqref="E16:E17">
    <cfRule type="expression" priority="25" stopIfTrue="1">
      <formula>#REF!=""</formula>
    </cfRule>
    <cfRule type="expression" dxfId="29" priority="26" stopIfTrue="1">
      <formula>E16&lt;&gt;""</formula>
    </cfRule>
    <cfRule type="expression" dxfId="28" priority="27" stopIfTrue="1">
      <formula>#REF!&lt;&gt;""</formula>
    </cfRule>
  </conditionalFormatting>
  <dataValidations disablePrompts="1" count="1">
    <dataValidation type="list" allowBlank="1" showInputMessage="1" showErrorMessage="1" sqref="D983033:D983059 D917497:D917523 D851961:D851987 D786425:D786451 D720889:D720915 D655353:D655379 D589817:D589843 D524281:D524307 D458745:D458771 D393209:D393235 D327673:D327699 D262137:D262163 D196601:D196627 D131065:D131091 D65529:D65555" xr:uid="{00000000-0002-0000-13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&amp;L&amp;"-,Regular"&amp;7&amp;K01+044 010.2.2.001.02 R3&amp;C&amp;"Calibri,Regular"&amp;7 &amp;K01+04413/03/2019&amp;R&amp;"Calibri,Regular"&amp;7&amp;K01+044Página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B39560F2-D8F9-45FD-8EFE-C6CEE94F7E05}">
            <xm:f>'O2'!XEY28=""</xm:f>
            <x14:dxf/>
          </x14:cfRule>
          <x14:cfRule type="expression" priority="8" stopIfTrue="1" id="{A3D0EDB4-136C-472F-AAFD-FC4E5DDE9139}">
            <xm:f>'O2'!H28&lt;&gt;""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9" stopIfTrue="1" id="{2E058D1C-9FA7-4BBC-BC6C-2543ADBB469D}">
            <xm:f>'O2'!XEY28&lt;&gt;""</xm:f>
            <x14:dxf>
              <fill>
                <patternFill patternType="solid">
                  <bgColor indexed="13"/>
                </patternFill>
              </fill>
            </x14:dxf>
          </x14:cfRule>
          <xm:sqref>H29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 tint="0.499984740745262"/>
  </sheetPr>
  <dimension ref="A1:WWM367"/>
  <sheetViews>
    <sheetView showGridLines="0" showRuler="0" zoomScale="130" zoomScaleNormal="130" zoomScaleSheetLayoutView="100" zoomScalePageLayoutView="130" workbookViewId="0">
      <selection activeCell="E15" sqref="E15:U15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715" t="s">
        <v>45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</row>
    <row r="7" spans="2:21" s="15" customFormat="1" ht="11.25" customHeight="1" x14ac:dyDescent="0.2">
      <c r="B7" s="716" t="s">
        <v>52</v>
      </c>
      <c r="C7" s="718" t="s">
        <v>116</v>
      </c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20"/>
    </row>
    <row r="8" spans="2:21" s="16" customFormat="1" ht="11.25" customHeight="1" x14ac:dyDescent="0.2">
      <c r="B8" s="717"/>
      <c r="C8" s="721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3"/>
    </row>
    <row r="9" spans="2:21" ht="10.5" customHeight="1" x14ac:dyDescent="0.2">
      <c r="B9" s="23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2:21" s="16" customFormat="1" ht="30" customHeight="1" x14ac:dyDescent="0.2">
      <c r="B10" s="643" t="s">
        <v>68</v>
      </c>
      <c r="C10" s="644"/>
      <c r="D10" s="645"/>
      <c r="E10" s="532" t="s">
        <v>54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54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92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98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150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93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250</v>
      </c>
      <c r="F16" s="530" t="s">
        <v>83</v>
      </c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21" s="16" customFormat="1" ht="30" customHeight="1" x14ac:dyDescent="0.2">
      <c r="B17" s="400" t="s">
        <v>74</v>
      </c>
      <c r="C17" s="401"/>
      <c r="D17" s="402"/>
      <c r="E17" s="367" t="s">
        <v>258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526" t="s">
        <v>75</v>
      </c>
      <c r="C18" s="527"/>
      <c r="D18" s="528"/>
      <c r="E18" s="713" t="s">
        <v>259</v>
      </c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</row>
    <row r="19" spans="2:21" s="16" customFormat="1" ht="30" customHeight="1" x14ac:dyDescent="0.2">
      <c r="B19" s="400" t="s">
        <v>76</v>
      </c>
      <c r="C19" s="401"/>
      <c r="D19" s="402"/>
      <c r="E19" s="828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21" s="16" customFormat="1" ht="52.5" customHeight="1" x14ac:dyDescent="0.2">
      <c r="B20" s="526" t="s">
        <v>77</v>
      </c>
      <c r="C20" s="527"/>
      <c r="D20" s="528"/>
      <c r="E20" s="532" t="s">
        <v>217</v>
      </c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21" s="16" customFormat="1" ht="39" customHeight="1" x14ac:dyDescent="0.2">
      <c r="B21" s="683" t="s">
        <v>398</v>
      </c>
      <c r="C21" s="684"/>
      <c r="D21" s="685"/>
      <c r="E21" s="683" t="s">
        <v>524</v>
      </c>
      <c r="F21" s="684"/>
      <c r="G21" s="685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303" customHeight="1" x14ac:dyDescent="0.2">
      <c r="B22" s="686"/>
      <c r="C22" s="687"/>
      <c r="D22" s="688"/>
      <c r="E22" s="689"/>
      <c r="F22" s="690"/>
      <c r="G22" s="691"/>
      <c r="H22" s="692" t="s">
        <v>423</v>
      </c>
      <c r="I22" s="693"/>
      <c r="J22" s="693"/>
      <c r="K22" s="693"/>
      <c r="L22" s="693"/>
      <c r="M22" s="693"/>
      <c r="N22" s="693"/>
      <c r="O22" s="694" t="s">
        <v>539</v>
      </c>
      <c r="P22" s="693"/>
      <c r="Q22" s="693"/>
      <c r="R22" s="693"/>
      <c r="S22" s="693"/>
      <c r="T22" s="693"/>
      <c r="U22" s="695"/>
    </row>
    <row r="23" spans="2:21" s="16" customFormat="1" ht="16.5" customHeight="1" x14ac:dyDescent="0.2">
      <c r="B23" s="686"/>
      <c r="C23" s="687"/>
      <c r="D23" s="688"/>
      <c r="E23" s="696" t="s">
        <v>400</v>
      </c>
      <c r="F23" s="697"/>
      <c r="G23" s="698"/>
      <c r="H23" s="701" t="s">
        <v>412</v>
      </c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2"/>
    </row>
    <row r="24" spans="2:21" s="16" customFormat="1" ht="16.5" customHeight="1" x14ac:dyDescent="0.2">
      <c r="B24" s="686"/>
      <c r="C24" s="687"/>
      <c r="D24" s="688"/>
      <c r="E24" s="696" t="s">
        <v>401</v>
      </c>
      <c r="F24" s="697"/>
      <c r="G24" s="698"/>
      <c r="H24" s="701" t="s">
        <v>442</v>
      </c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2"/>
    </row>
    <row r="25" spans="2:21" s="16" customFormat="1" ht="16.5" customHeight="1" x14ac:dyDescent="0.2">
      <c r="B25" s="689"/>
      <c r="C25" s="690"/>
      <c r="D25" s="691"/>
      <c r="E25" s="696" t="s">
        <v>402</v>
      </c>
      <c r="F25" s="697"/>
      <c r="G25" s="698"/>
      <c r="H25" s="701" t="s">
        <v>403</v>
      </c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02"/>
    </row>
    <row r="26" spans="2:21" ht="12" customHeight="1" x14ac:dyDescent="0.2"/>
    <row r="27" spans="2:21" s="15" customFormat="1" ht="20.25" customHeight="1" x14ac:dyDescent="0.2">
      <c r="B27" s="762" t="s">
        <v>177</v>
      </c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</row>
    <row r="28" spans="2:21" ht="12" customHeight="1" x14ac:dyDescent="0.2">
      <c r="B28" s="284" t="str">
        <f>B7</f>
        <v>G3</v>
      </c>
      <c r="C28" s="726" t="str">
        <f>E10</f>
        <v xml:space="preserve">Avaliação das cooperativas sobre o relacionamento com as Unidades Estaduais </v>
      </c>
      <c r="D28" s="727"/>
      <c r="E28" s="727"/>
      <c r="F28" s="727"/>
      <c r="G28" s="728"/>
      <c r="H28" s="724" t="s">
        <v>66</v>
      </c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</row>
    <row r="29" spans="2:21" ht="12" customHeight="1" x14ac:dyDescent="0.2">
      <c r="B29" s="725"/>
      <c r="C29" s="729"/>
      <c r="D29" s="730"/>
      <c r="E29" s="730"/>
      <c r="F29" s="730"/>
      <c r="G29" s="731"/>
      <c r="H29" s="752">
        <v>2018</v>
      </c>
      <c r="I29" s="753"/>
      <c r="J29" s="753"/>
      <c r="K29" s="753"/>
      <c r="L29" s="753"/>
      <c r="M29" s="753"/>
      <c r="N29" s="754"/>
      <c r="O29" s="752">
        <v>2019</v>
      </c>
      <c r="P29" s="753"/>
      <c r="Q29" s="753"/>
      <c r="R29" s="753"/>
      <c r="S29" s="753"/>
      <c r="T29" s="753"/>
      <c r="U29" s="754"/>
    </row>
    <row r="30" spans="2:21" ht="12" customHeight="1" x14ac:dyDescent="0.2">
      <c r="B30" s="285"/>
      <c r="C30" s="732"/>
      <c r="D30" s="733"/>
      <c r="E30" s="733"/>
      <c r="F30" s="733"/>
      <c r="G30" s="734"/>
      <c r="H30" s="830"/>
      <c r="I30" s="831"/>
      <c r="J30" s="831"/>
      <c r="K30" s="831"/>
      <c r="L30" s="831"/>
      <c r="M30" s="831"/>
      <c r="N30" s="832"/>
      <c r="O30" s="830"/>
      <c r="P30" s="831"/>
      <c r="Q30" s="831"/>
      <c r="R30" s="831"/>
      <c r="S30" s="831"/>
      <c r="T30" s="831"/>
      <c r="U30" s="832"/>
    </row>
    <row r="31" spans="2:21" ht="22.5" customHeight="1" x14ac:dyDescent="0.2">
      <c r="B31" s="518" t="s">
        <v>162</v>
      </c>
      <c r="C31" s="519"/>
      <c r="D31" s="519"/>
      <c r="E31" s="519"/>
      <c r="F31" s="519"/>
      <c r="G31" s="519"/>
      <c r="H31" s="491">
        <v>7.8</v>
      </c>
      <c r="I31" s="492"/>
      <c r="J31" s="492"/>
      <c r="K31" s="492"/>
      <c r="L31" s="492"/>
      <c r="M31" s="492"/>
      <c r="N31" s="493"/>
      <c r="O31" s="491">
        <v>8</v>
      </c>
      <c r="P31" s="492"/>
      <c r="Q31" s="492"/>
      <c r="R31" s="492"/>
      <c r="S31" s="492"/>
      <c r="T31" s="492"/>
      <c r="U31" s="493"/>
    </row>
    <row r="32" spans="2:21" ht="22.5" customHeight="1" x14ac:dyDescent="0.2">
      <c r="B32" s="520" t="s">
        <v>161</v>
      </c>
      <c r="C32" s="521"/>
      <c r="D32" s="521"/>
      <c r="E32" s="521"/>
      <c r="F32" s="521"/>
      <c r="G32" s="521"/>
      <c r="H32" s="833">
        <v>8.6999999999999993</v>
      </c>
      <c r="I32" s="834"/>
      <c r="J32" s="834"/>
      <c r="K32" s="834"/>
      <c r="L32" s="834"/>
      <c r="M32" s="834"/>
      <c r="N32" s="834"/>
      <c r="O32" s="835">
        <f>H96</f>
        <v>8.9217845117845123</v>
      </c>
      <c r="P32" s="834"/>
      <c r="Q32" s="834"/>
      <c r="R32" s="834"/>
      <c r="S32" s="834"/>
      <c r="T32" s="834"/>
      <c r="U32" s="836"/>
    </row>
    <row r="33" spans="2:21" s="42" customFormat="1" ht="3.75" customHeight="1" x14ac:dyDescent="0.2">
      <c r="B33" s="45"/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2:21" ht="16.5" customHeight="1" x14ac:dyDescent="0.2">
      <c r="B34" s="522" t="s">
        <v>163</v>
      </c>
      <c r="C34" s="523"/>
      <c r="D34" s="523"/>
      <c r="E34" s="523"/>
      <c r="F34" s="523"/>
      <c r="G34" s="523"/>
      <c r="H34" s="825">
        <f>IF(H32=0,"",H32/H31)</f>
        <v>1.1153846153846154</v>
      </c>
      <c r="I34" s="826"/>
      <c r="J34" s="826"/>
      <c r="K34" s="826"/>
      <c r="L34" s="826"/>
      <c r="M34" s="826"/>
      <c r="N34" s="827"/>
      <c r="O34" s="825" t="str">
        <f>IF(P32=0,"",P32/O31)</f>
        <v/>
      </c>
      <c r="P34" s="826"/>
      <c r="Q34" s="826"/>
      <c r="R34" s="826"/>
      <c r="S34" s="826"/>
      <c r="T34" s="826"/>
      <c r="U34" s="827"/>
    </row>
    <row r="35" spans="2:21" ht="12" customHeight="1" x14ac:dyDescent="0.2"/>
    <row r="36" spans="2:21" s="15" customFormat="1" ht="20.25" customHeight="1" x14ac:dyDescent="0.2">
      <c r="B36" s="735" t="s">
        <v>176</v>
      </c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7"/>
    </row>
    <row r="37" spans="2:21" s="52" customFormat="1" ht="12.75" x14ac:dyDescent="0.2"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</row>
    <row r="38" spans="2:21" ht="18.75" customHeight="1" x14ac:dyDescent="0.2">
      <c r="B38" s="739">
        <v>2018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</row>
    <row r="39" spans="2:21" ht="14.25" hidden="1" customHeight="1" outlineLevel="1" x14ac:dyDescent="0.2">
      <c r="B39" s="740" t="s">
        <v>93</v>
      </c>
      <c r="C39" s="741"/>
      <c r="D39" s="62" t="s">
        <v>179</v>
      </c>
      <c r="E39" s="533">
        <f>H31</f>
        <v>7.8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6"/>
    </row>
    <row r="40" spans="2:21" s="15" customFormat="1" ht="14.25" hidden="1" customHeight="1" outlineLevel="1" x14ac:dyDescent="0.2">
      <c r="B40" s="742"/>
      <c r="C40" s="743"/>
      <c r="D40" s="63" t="s">
        <v>180</v>
      </c>
      <c r="E40" s="415">
        <f>H32</f>
        <v>8.6999999999999993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6"/>
    </row>
    <row r="41" spans="2:21" hidden="1" outlineLevel="1" x14ac:dyDescent="0.2">
      <c r="B41" s="742"/>
      <c r="C41" s="743"/>
      <c r="D41" s="63" t="s">
        <v>181</v>
      </c>
      <c r="E41" s="415" t="s">
        <v>431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6"/>
    </row>
    <row r="42" spans="2:21" hidden="1" outlineLevel="1" x14ac:dyDescent="0.2">
      <c r="B42" s="742"/>
      <c r="C42" s="743"/>
      <c r="D42" s="746" t="s">
        <v>182</v>
      </c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7"/>
    </row>
    <row r="43" spans="2:21" ht="12" hidden="1" customHeight="1" outlineLevel="1" x14ac:dyDescent="0.2">
      <c r="B43" s="742"/>
      <c r="C43" s="743"/>
      <c r="D43" s="55" t="s">
        <v>183</v>
      </c>
      <c r="E43" s="421" t="s">
        <v>184</v>
      </c>
      <c r="F43" s="421"/>
      <c r="G43" s="421"/>
      <c r="H43" s="421"/>
      <c r="I43" s="421"/>
      <c r="J43" s="421"/>
      <c r="K43" s="421"/>
      <c r="L43" s="421" t="s">
        <v>0</v>
      </c>
      <c r="M43" s="421"/>
      <c r="N43" s="421"/>
      <c r="O43" s="421" t="s">
        <v>185</v>
      </c>
      <c r="P43" s="421"/>
      <c r="Q43" s="421"/>
      <c r="R43" s="421" t="s">
        <v>186</v>
      </c>
      <c r="S43" s="421"/>
      <c r="T43" s="421"/>
      <c r="U43" s="421"/>
    </row>
    <row r="44" spans="2:21" hidden="1" outlineLevel="1" x14ac:dyDescent="0.2">
      <c r="B44" s="742"/>
      <c r="C44" s="743"/>
      <c r="D44" s="56"/>
      <c r="E44" s="406"/>
      <c r="F44" s="407"/>
      <c r="G44" s="407"/>
      <c r="H44" s="407"/>
      <c r="I44" s="407"/>
      <c r="J44" s="407"/>
      <c r="K44" s="408"/>
      <c r="L44" s="406"/>
      <c r="M44" s="407"/>
      <c r="N44" s="408"/>
      <c r="O44" s="406"/>
      <c r="P44" s="407"/>
      <c r="Q44" s="408"/>
      <c r="R44" s="406"/>
      <c r="S44" s="407"/>
      <c r="T44" s="407"/>
      <c r="U44" s="408"/>
    </row>
    <row r="45" spans="2:21" hidden="1" outlineLevel="1" x14ac:dyDescent="0.2">
      <c r="B45" s="742"/>
      <c r="C45" s="743"/>
      <c r="D45" s="56"/>
      <c r="E45" s="57"/>
      <c r="F45" s="51"/>
      <c r="G45" s="51"/>
      <c r="H45" s="51"/>
      <c r="I45" s="51"/>
      <c r="J45" s="51"/>
      <c r="K45" s="58"/>
      <c r="L45" s="57"/>
      <c r="M45" s="51"/>
      <c r="N45" s="58"/>
      <c r="O45" s="57"/>
      <c r="P45" s="51"/>
      <c r="Q45" s="58"/>
      <c r="R45" s="57"/>
      <c r="S45" s="51"/>
      <c r="T45" s="51"/>
      <c r="U45" s="58"/>
    </row>
    <row r="46" spans="2:21" s="15" customFormat="1" ht="11.25" hidden="1" outlineLevel="1" x14ac:dyDescent="0.2">
      <c r="B46" s="744"/>
      <c r="C46" s="745"/>
      <c r="D46" s="56"/>
      <c r="E46" s="406"/>
      <c r="F46" s="407"/>
      <c r="G46" s="407"/>
      <c r="H46" s="407"/>
      <c r="I46" s="407"/>
      <c r="J46" s="407"/>
      <c r="K46" s="408"/>
      <c r="L46" s="406"/>
      <c r="M46" s="407"/>
      <c r="N46" s="408"/>
      <c r="O46" s="406"/>
      <c r="P46" s="407"/>
      <c r="Q46" s="408"/>
      <c r="R46" s="406"/>
      <c r="S46" s="407"/>
      <c r="T46" s="407"/>
      <c r="U46" s="408"/>
    </row>
    <row r="47" spans="2:21" collapsed="1" x14ac:dyDescent="0.2"/>
    <row r="48" spans="2:21" ht="18.75" customHeight="1" x14ac:dyDescent="0.2">
      <c r="B48" s="739">
        <v>2019</v>
      </c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</row>
    <row r="49" spans="2:21" ht="12" hidden="1" customHeight="1" outlineLevel="1" x14ac:dyDescent="0.2">
      <c r="B49" s="740" t="s">
        <v>93</v>
      </c>
      <c r="C49" s="741"/>
      <c r="D49" s="62" t="s">
        <v>179</v>
      </c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6"/>
    </row>
    <row r="50" spans="2:21" hidden="1" outlineLevel="1" x14ac:dyDescent="0.2">
      <c r="B50" s="742"/>
      <c r="C50" s="743"/>
      <c r="D50" s="63" t="s">
        <v>180</v>
      </c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5"/>
    </row>
    <row r="51" spans="2:21" hidden="1" outlineLevel="1" x14ac:dyDescent="0.2">
      <c r="B51" s="742"/>
      <c r="C51" s="743"/>
      <c r="D51" s="63" t="s">
        <v>181</v>
      </c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5"/>
    </row>
    <row r="52" spans="2:21" hidden="1" outlineLevel="1" x14ac:dyDescent="0.2">
      <c r="B52" s="742"/>
      <c r="C52" s="743"/>
      <c r="D52" s="746" t="s">
        <v>182</v>
      </c>
      <c r="E52" s="746"/>
      <c r="F52" s="746"/>
      <c r="G52" s="746"/>
      <c r="H52" s="746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7"/>
    </row>
    <row r="53" spans="2:21" hidden="1" outlineLevel="1" x14ac:dyDescent="0.2">
      <c r="B53" s="742"/>
      <c r="C53" s="743"/>
      <c r="D53" s="55" t="s">
        <v>183</v>
      </c>
      <c r="E53" s="421" t="s">
        <v>184</v>
      </c>
      <c r="F53" s="421"/>
      <c r="G53" s="421"/>
      <c r="H53" s="421"/>
      <c r="I53" s="421"/>
      <c r="J53" s="421"/>
      <c r="K53" s="421"/>
      <c r="L53" s="421" t="s">
        <v>0</v>
      </c>
      <c r="M53" s="421"/>
      <c r="N53" s="421"/>
      <c r="O53" s="421" t="s">
        <v>185</v>
      </c>
      <c r="P53" s="421"/>
      <c r="Q53" s="421"/>
      <c r="R53" s="421" t="s">
        <v>186</v>
      </c>
      <c r="S53" s="421"/>
      <c r="T53" s="421"/>
      <c r="U53" s="421"/>
    </row>
    <row r="54" spans="2:21" hidden="1" outlineLevel="1" x14ac:dyDescent="0.2">
      <c r="B54" s="742"/>
      <c r="C54" s="743"/>
      <c r="D54" s="56"/>
      <c r="E54" s="406"/>
      <c r="F54" s="407"/>
      <c r="G54" s="407"/>
      <c r="H54" s="407"/>
      <c r="I54" s="407"/>
      <c r="J54" s="407"/>
      <c r="K54" s="408"/>
      <c r="L54" s="406"/>
      <c r="M54" s="407"/>
      <c r="N54" s="408"/>
      <c r="O54" s="406"/>
      <c r="P54" s="407"/>
      <c r="Q54" s="408"/>
      <c r="R54" s="406"/>
      <c r="S54" s="407"/>
      <c r="T54" s="407"/>
      <c r="U54" s="408"/>
    </row>
    <row r="55" spans="2:21" hidden="1" outlineLevel="1" x14ac:dyDescent="0.2">
      <c r="B55" s="742"/>
      <c r="C55" s="743"/>
      <c r="D55" s="56"/>
      <c r="E55" s="57"/>
      <c r="F55" s="51"/>
      <c r="G55" s="51"/>
      <c r="H55" s="51"/>
      <c r="I55" s="51"/>
      <c r="J55" s="51"/>
      <c r="K55" s="58"/>
      <c r="L55" s="57"/>
      <c r="M55" s="51"/>
      <c r="N55" s="58"/>
      <c r="O55" s="57"/>
      <c r="P55" s="51"/>
      <c r="Q55" s="58"/>
      <c r="R55" s="57"/>
      <c r="S55" s="51"/>
      <c r="T55" s="51"/>
      <c r="U55" s="58"/>
    </row>
    <row r="56" spans="2:21" hidden="1" outlineLevel="1" x14ac:dyDescent="0.2">
      <c r="B56" s="744"/>
      <c r="C56" s="745"/>
      <c r="D56" s="56"/>
      <c r="E56" s="406"/>
      <c r="F56" s="407"/>
      <c r="G56" s="407"/>
      <c r="H56" s="407"/>
      <c r="I56" s="407"/>
      <c r="J56" s="407"/>
      <c r="K56" s="408"/>
      <c r="L56" s="406"/>
      <c r="M56" s="407"/>
      <c r="N56" s="408"/>
      <c r="O56" s="406"/>
      <c r="P56" s="407"/>
      <c r="Q56" s="408"/>
      <c r="R56" s="406"/>
      <c r="S56" s="407"/>
      <c r="T56" s="407"/>
      <c r="U56" s="408"/>
    </row>
    <row r="57" spans="2:21" collapsed="1" x14ac:dyDescent="0.2"/>
    <row r="58" spans="2:21" ht="12" customHeight="1" x14ac:dyDescent="0.2"/>
    <row r="59" spans="2:21" ht="12" customHeight="1" x14ac:dyDescent="0.2"/>
    <row r="60" spans="2:21" s="15" customFormat="1" ht="20.25" customHeight="1" x14ac:dyDescent="0.2">
      <c r="B60" s="448" t="s">
        <v>313</v>
      </c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</row>
    <row r="61" spans="2:21" ht="12" hidden="1" customHeight="1" outlineLevel="1" x14ac:dyDescent="0.2"/>
    <row r="62" spans="2:21" ht="12" hidden="1" customHeight="1" outlineLevel="1" x14ac:dyDescent="0.2">
      <c r="B62" s="765" t="s">
        <v>118</v>
      </c>
      <c r="C62" s="765"/>
      <c r="D62" s="765"/>
      <c r="E62" s="765"/>
      <c r="F62" s="765"/>
      <c r="G62" s="765"/>
      <c r="H62" s="767" t="s">
        <v>321</v>
      </c>
      <c r="I62" s="767"/>
      <c r="J62" s="767"/>
      <c r="K62" s="767"/>
      <c r="L62"/>
      <c r="M62"/>
      <c r="N62"/>
      <c r="O62"/>
    </row>
    <row r="63" spans="2:21" ht="12" hidden="1" customHeight="1" outlineLevel="1" x14ac:dyDescent="0.2">
      <c r="B63" s="766"/>
      <c r="C63" s="766"/>
      <c r="D63" s="766"/>
      <c r="E63" s="766"/>
      <c r="F63" s="766"/>
      <c r="G63" s="766"/>
      <c r="H63" s="768"/>
      <c r="I63" s="768"/>
      <c r="J63" s="768"/>
      <c r="K63" s="768"/>
      <c r="L63"/>
      <c r="M63"/>
      <c r="N63"/>
      <c r="O63"/>
    </row>
    <row r="64" spans="2:21" hidden="1" outlineLevel="1" x14ac:dyDescent="0.2">
      <c r="B64" s="503" t="s">
        <v>145</v>
      </c>
      <c r="C64" s="504"/>
      <c r="D64" s="504"/>
      <c r="E64" s="504"/>
      <c r="F64" s="504"/>
      <c r="G64" s="505"/>
      <c r="H64" s="509">
        <f>R89</f>
        <v>8.7072649572649574</v>
      </c>
      <c r="I64" s="510"/>
      <c r="J64" s="510"/>
      <c r="K64" s="511"/>
      <c r="L64"/>
      <c r="M64"/>
      <c r="N64"/>
      <c r="O64"/>
    </row>
    <row r="65" spans="2:20" hidden="1" outlineLevel="1" x14ac:dyDescent="0.2">
      <c r="B65" s="506"/>
      <c r="C65" s="507"/>
      <c r="D65" s="507"/>
      <c r="E65" s="507"/>
      <c r="F65" s="507"/>
      <c r="G65" s="508"/>
      <c r="H65" s="512"/>
      <c r="I65" s="513"/>
      <c r="J65" s="513"/>
      <c r="K65" s="514"/>
      <c r="L65"/>
      <c r="M65"/>
      <c r="N65"/>
      <c r="O65"/>
    </row>
    <row r="66" spans="2:20" ht="12" hidden="1" customHeight="1" outlineLevel="1" x14ac:dyDescent="0.2"/>
    <row r="67" spans="2:20" s="16" customFormat="1" ht="28.5" hidden="1" customHeight="1" outlineLevel="1" x14ac:dyDescent="0.2">
      <c r="B67" s="90" t="s">
        <v>119</v>
      </c>
      <c r="C67" s="819" t="s">
        <v>120</v>
      </c>
      <c r="D67" s="819"/>
      <c r="E67" s="767" t="s">
        <v>147</v>
      </c>
      <c r="F67" s="767"/>
      <c r="G67" s="820" t="s">
        <v>262</v>
      </c>
      <c r="H67" s="820"/>
      <c r="I67" s="805" t="s">
        <v>146</v>
      </c>
      <c r="J67" s="806"/>
      <c r="K67" s="807"/>
      <c r="L67" s="821" t="s">
        <v>263</v>
      </c>
      <c r="M67" s="822"/>
      <c r="N67" s="823"/>
      <c r="O67" s="805" t="s">
        <v>388</v>
      </c>
      <c r="P67" s="806"/>
      <c r="Q67" s="807"/>
      <c r="R67" s="805" t="s">
        <v>128</v>
      </c>
      <c r="S67" s="806"/>
      <c r="T67" s="807"/>
    </row>
    <row r="68" spans="2:20" s="16" customFormat="1" ht="11.25" hidden="1" outlineLevel="1" x14ac:dyDescent="0.2">
      <c r="B68" s="29">
        <v>1</v>
      </c>
      <c r="C68" s="808" t="s">
        <v>384</v>
      </c>
      <c r="D68" s="808"/>
      <c r="E68" s="824"/>
      <c r="F68" s="824"/>
      <c r="G68" s="824"/>
      <c r="H68" s="824"/>
      <c r="I68" s="824"/>
      <c r="J68" s="824"/>
      <c r="K68" s="824"/>
      <c r="L68" s="824">
        <v>9</v>
      </c>
      <c r="M68" s="824"/>
      <c r="N68" s="824"/>
      <c r="O68" s="802"/>
      <c r="P68" s="802"/>
      <c r="Q68" s="802"/>
      <c r="R68" s="802">
        <f>AVERAGE(E68:Q68)</f>
        <v>9</v>
      </c>
      <c r="S68" s="802"/>
      <c r="T68" s="802"/>
    </row>
    <row r="69" spans="2:20" s="16" customFormat="1" ht="11.25" hidden="1" outlineLevel="1" x14ac:dyDescent="0.2">
      <c r="B69" s="29">
        <v>2</v>
      </c>
      <c r="C69" s="808" t="s">
        <v>266</v>
      </c>
      <c r="D69" s="808"/>
      <c r="E69" s="824">
        <v>8</v>
      </c>
      <c r="F69" s="824"/>
      <c r="G69" s="824">
        <v>10</v>
      </c>
      <c r="H69" s="824"/>
      <c r="I69" s="824">
        <v>10</v>
      </c>
      <c r="J69" s="824"/>
      <c r="K69" s="824"/>
      <c r="L69" s="824">
        <v>9.5</v>
      </c>
      <c r="M69" s="824"/>
      <c r="N69" s="824"/>
      <c r="O69" s="802"/>
      <c r="P69" s="802"/>
      <c r="Q69" s="802"/>
      <c r="R69" s="802">
        <f t="shared" ref="R69:R87" si="0">AVERAGE(E69:Q69)</f>
        <v>9.375</v>
      </c>
      <c r="S69" s="802"/>
      <c r="T69" s="802"/>
    </row>
    <row r="70" spans="2:20" s="16" customFormat="1" ht="11.25" hidden="1" outlineLevel="1" x14ac:dyDescent="0.2">
      <c r="B70" s="29">
        <v>3</v>
      </c>
      <c r="C70" s="808" t="s">
        <v>385</v>
      </c>
      <c r="D70" s="808"/>
      <c r="E70" s="824"/>
      <c r="F70" s="824"/>
      <c r="G70" s="824"/>
      <c r="H70" s="824"/>
      <c r="I70" s="824"/>
      <c r="J70" s="824"/>
      <c r="K70" s="824"/>
      <c r="L70" s="824">
        <v>9</v>
      </c>
      <c r="M70" s="824"/>
      <c r="N70" s="824"/>
      <c r="O70" s="802"/>
      <c r="P70" s="802"/>
      <c r="Q70" s="802"/>
      <c r="R70" s="802">
        <f t="shared" si="0"/>
        <v>9</v>
      </c>
      <c r="S70" s="802"/>
      <c r="T70" s="802"/>
    </row>
    <row r="71" spans="2:20" s="16" customFormat="1" ht="11.25" hidden="1" outlineLevel="1" x14ac:dyDescent="0.2">
      <c r="B71" s="29">
        <v>4</v>
      </c>
      <c r="C71" s="808" t="s">
        <v>386</v>
      </c>
      <c r="D71" s="808"/>
      <c r="E71" s="824"/>
      <c r="F71" s="824"/>
      <c r="G71" s="824"/>
      <c r="H71" s="824"/>
      <c r="I71" s="824"/>
      <c r="J71" s="824"/>
      <c r="K71" s="824"/>
      <c r="L71" s="824">
        <v>9</v>
      </c>
      <c r="M71" s="824"/>
      <c r="N71" s="824"/>
      <c r="O71" s="802"/>
      <c r="P71" s="802"/>
      <c r="Q71" s="802"/>
      <c r="R71" s="802">
        <f t="shared" si="0"/>
        <v>9</v>
      </c>
      <c r="S71" s="802"/>
      <c r="T71" s="802"/>
    </row>
    <row r="72" spans="2:20" s="16" customFormat="1" ht="11.25" hidden="1" outlineLevel="1" x14ac:dyDescent="0.2">
      <c r="B72" s="29">
        <v>5</v>
      </c>
      <c r="C72" s="808" t="s">
        <v>203</v>
      </c>
      <c r="D72" s="808"/>
      <c r="E72" s="824">
        <v>9</v>
      </c>
      <c r="F72" s="824"/>
      <c r="G72" s="824">
        <v>8</v>
      </c>
      <c r="H72" s="824"/>
      <c r="I72" s="824">
        <v>10</v>
      </c>
      <c r="J72" s="824"/>
      <c r="K72" s="824"/>
      <c r="L72" s="824">
        <v>9</v>
      </c>
      <c r="M72" s="824"/>
      <c r="N72" s="824"/>
      <c r="O72" s="802">
        <v>9</v>
      </c>
      <c r="P72" s="802"/>
      <c r="Q72" s="802"/>
      <c r="R72" s="802">
        <f t="shared" si="0"/>
        <v>9</v>
      </c>
      <c r="S72" s="802"/>
      <c r="T72" s="802"/>
    </row>
    <row r="73" spans="2:20" s="16" customFormat="1" ht="11.25" hidden="1" outlineLevel="1" x14ac:dyDescent="0.2">
      <c r="B73" s="29">
        <v>6</v>
      </c>
      <c r="C73" s="808" t="s">
        <v>132</v>
      </c>
      <c r="D73" s="808"/>
      <c r="E73" s="824">
        <v>10</v>
      </c>
      <c r="F73" s="824"/>
      <c r="G73" s="824">
        <v>10</v>
      </c>
      <c r="H73" s="824"/>
      <c r="I73" s="824">
        <v>7</v>
      </c>
      <c r="J73" s="824"/>
      <c r="K73" s="824"/>
      <c r="L73" s="824">
        <v>10</v>
      </c>
      <c r="M73" s="824"/>
      <c r="N73" s="824"/>
      <c r="O73" s="802"/>
      <c r="P73" s="802"/>
      <c r="Q73" s="802"/>
      <c r="R73" s="802">
        <f t="shared" si="0"/>
        <v>9.25</v>
      </c>
      <c r="S73" s="802"/>
      <c r="T73" s="802"/>
    </row>
    <row r="74" spans="2:20" s="16" customFormat="1" ht="11.25" hidden="1" outlineLevel="1" x14ac:dyDescent="0.2">
      <c r="B74" s="29">
        <v>7</v>
      </c>
      <c r="C74" s="808" t="s">
        <v>277</v>
      </c>
      <c r="D74" s="808"/>
      <c r="E74" s="824">
        <v>9</v>
      </c>
      <c r="F74" s="824"/>
      <c r="G74" s="824">
        <v>9</v>
      </c>
      <c r="H74" s="824"/>
      <c r="I74" s="824">
        <v>10</v>
      </c>
      <c r="J74" s="824"/>
      <c r="K74" s="824"/>
      <c r="L74" s="824">
        <v>10</v>
      </c>
      <c r="M74" s="824"/>
      <c r="N74" s="824"/>
      <c r="O74" s="802"/>
      <c r="P74" s="802"/>
      <c r="Q74" s="802"/>
      <c r="R74" s="802">
        <f t="shared" si="0"/>
        <v>9.5</v>
      </c>
      <c r="S74" s="802"/>
      <c r="T74" s="802"/>
    </row>
    <row r="75" spans="2:20" s="16" customFormat="1" ht="11.25" hidden="1" outlineLevel="1" x14ac:dyDescent="0.2">
      <c r="B75" s="29">
        <v>8</v>
      </c>
      <c r="C75" s="808" t="s">
        <v>389</v>
      </c>
      <c r="D75" s="808"/>
      <c r="E75" s="824">
        <v>9</v>
      </c>
      <c r="F75" s="824"/>
      <c r="G75" s="824">
        <v>10</v>
      </c>
      <c r="H75" s="824"/>
      <c r="I75" s="824">
        <v>0</v>
      </c>
      <c r="J75" s="824"/>
      <c r="K75" s="824"/>
      <c r="L75" s="824">
        <v>9</v>
      </c>
      <c r="M75" s="824"/>
      <c r="N75" s="824"/>
      <c r="O75" s="802"/>
      <c r="P75" s="802"/>
      <c r="Q75" s="802"/>
      <c r="R75" s="802">
        <f t="shared" si="0"/>
        <v>7</v>
      </c>
      <c r="S75" s="802"/>
      <c r="T75" s="802"/>
    </row>
    <row r="76" spans="2:20" s="16" customFormat="1" ht="11.25" hidden="1" outlineLevel="1" x14ac:dyDescent="0.2">
      <c r="B76" s="29">
        <v>9</v>
      </c>
      <c r="C76" s="808" t="s">
        <v>304</v>
      </c>
      <c r="D76" s="808"/>
      <c r="E76" s="824"/>
      <c r="F76" s="824"/>
      <c r="G76" s="824"/>
      <c r="H76" s="824"/>
      <c r="I76" s="824"/>
      <c r="J76" s="824"/>
      <c r="K76" s="824"/>
      <c r="L76" s="824">
        <v>8</v>
      </c>
      <c r="M76" s="824"/>
      <c r="N76" s="824"/>
      <c r="O76" s="802"/>
      <c r="P76" s="802"/>
      <c r="Q76" s="802"/>
      <c r="R76" s="802">
        <f t="shared" si="0"/>
        <v>8</v>
      </c>
      <c r="S76" s="802"/>
      <c r="T76" s="802"/>
    </row>
    <row r="77" spans="2:20" s="16" customFormat="1" ht="11.25" hidden="1" outlineLevel="1" x14ac:dyDescent="0.2">
      <c r="B77" s="29">
        <v>10</v>
      </c>
      <c r="C77" s="808" t="s">
        <v>390</v>
      </c>
      <c r="D77" s="808"/>
      <c r="E77" s="824">
        <v>8</v>
      </c>
      <c r="F77" s="824"/>
      <c r="G77" s="824"/>
      <c r="H77" s="824"/>
      <c r="I77" s="824">
        <v>7.3076923076923075</v>
      </c>
      <c r="J77" s="824"/>
      <c r="K77" s="824"/>
      <c r="L77" s="824">
        <v>9</v>
      </c>
      <c r="M77" s="824"/>
      <c r="N77" s="824"/>
      <c r="O77" s="802"/>
      <c r="P77" s="802"/>
      <c r="Q77" s="802"/>
      <c r="R77" s="802">
        <f t="shared" si="0"/>
        <v>8.1025641025641022</v>
      </c>
      <c r="S77" s="802"/>
      <c r="T77" s="802"/>
    </row>
    <row r="78" spans="2:20" s="16" customFormat="1" ht="11.25" hidden="1" outlineLevel="1" x14ac:dyDescent="0.2">
      <c r="B78" s="29">
        <v>11</v>
      </c>
      <c r="C78" s="808" t="s">
        <v>139</v>
      </c>
      <c r="D78" s="808"/>
      <c r="E78" s="824">
        <v>9</v>
      </c>
      <c r="F78" s="824"/>
      <c r="G78" s="824">
        <v>9</v>
      </c>
      <c r="H78" s="824"/>
      <c r="I78" s="824">
        <v>9</v>
      </c>
      <c r="J78" s="824"/>
      <c r="K78" s="824"/>
      <c r="L78" s="824">
        <v>9</v>
      </c>
      <c r="M78" s="824"/>
      <c r="N78" s="824"/>
      <c r="O78" s="802"/>
      <c r="P78" s="802"/>
      <c r="Q78" s="802"/>
      <c r="R78" s="802">
        <f t="shared" si="0"/>
        <v>9</v>
      </c>
      <c r="S78" s="802"/>
      <c r="T78" s="802"/>
    </row>
    <row r="79" spans="2:20" s="16" customFormat="1" ht="11.25" hidden="1" outlineLevel="1" x14ac:dyDescent="0.2">
      <c r="B79" s="29">
        <v>12</v>
      </c>
      <c r="C79" s="808" t="s">
        <v>391</v>
      </c>
      <c r="D79" s="808"/>
      <c r="E79" s="824"/>
      <c r="F79" s="824"/>
      <c r="G79" s="824">
        <v>9</v>
      </c>
      <c r="H79" s="824"/>
      <c r="I79" s="824"/>
      <c r="J79" s="824"/>
      <c r="K79" s="824"/>
      <c r="L79" s="824">
        <v>9</v>
      </c>
      <c r="M79" s="824"/>
      <c r="N79" s="824"/>
      <c r="O79" s="802">
        <v>8</v>
      </c>
      <c r="P79" s="802"/>
      <c r="Q79" s="802"/>
      <c r="R79" s="802">
        <f>AVERAGE(E79:Q79)</f>
        <v>8.6666666666666661</v>
      </c>
      <c r="S79" s="802"/>
      <c r="T79" s="802"/>
    </row>
    <row r="80" spans="2:20" s="16" customFormat="1" ht="11.25" hidden="1" outlineLevel="1" x14ac:dyDescent="0.2">
      <c r="B80" s="29">
        <v>13</v>
      </c>
      <c r="C80" s="808" t="s">
        <v>278</v>
      </c>
      <c r="D80" s="808"/>
      <c r="E80" s="824"/>
      <c r="F80" s="824"/>
      <c r="G80" s="824"/>
      <c r="H80" s="824"/>
      <c r="I80" s="824">
        <v>9.5833333333333339</v>
      </c>
      <c r="J80" s="824"/>
      <c r="K80" s="824"/>
      <c r="L80" s="824">
        <v>9</v>
      </c>
      <c r="M80" s="824"/>
      <c r="N80" s="824"/>
      <c r="O80" s="802"/>
      <c r="P80" s="802"/>
      <c r="Q80" s="802"/>
      <c r="R80" s="802">
        <f t="shared" si="0"/>
        <v>9.2916666666666679</v>
      </c>
      <c r="S80" s="802"/>
      <c r="T80" s="802"/>
    </row>
    <row r="81" spans="2:44" s="16" customFormat="1" ht="11.25" hidden="1" outlineLevel="1" x14ac:dyDescent="0.2">
      <c r="B81" s="29">
        <v>14</v>
      </c>
      <c r="C81" s="808" t="s">
        <v>141</v>
      </c>
      <c r="D81" s="808"/>
      <c r="E81" s="824">
        <v>9</v>
      </c>
      <c r="F81" s="824"/>
      <c r="G81" s="824"/>
      <c r="H81" s="824"/>
      <c r="I81" s="824">
        <v>9</v>
      </c>
      <c r="J81" s="824"/>
      <c r="K81" s="824"/>
      <c r="L81" s="824">
        <v>9</v>
      </c>
      <c r="M81" s="824"/>
      <c r="N81" s="824"/>
      <c r="O81" s="802"/>
      <c r="P81" s="802"/>
      <c r="Q81" s="802"/>
      <c r="R81" s="802">
        <f t="shared" si="0"/>
        <v>9</v>
      </c>
      <c r="S81" s="802"/>
      <c r="T81" s="802"/>
    </row>
    <row r="82" spans="2:44" s="16" customFormat="1" ht="11.25" hidden="1" outlineLevel="1" x14ac:dyDescent="0.2">
      <c r="B82" s="29">
        <v>15</v>
      </c>
      <c r="C82" s="808" t="s">
        <v>392</v>
      </c>
      <c r="D82" s="808"/>
      <c r="E82" s="824"/>
      <c r="F82" s="824"/>
      <c r="G82" s="824"/>
      <c r="H82" s="824"/>
      <c r="I82" s="824"/>
      <c r="J82" s="824"/>
      <c r="K82" s="824"/>
      <c r="L82" s="824">
        <v>8</v>
      </c>
      <c r="M82" s="824"/>
      <c r="N82" s="824"/>
      <c r="O82" s="802"/>
      <c r="P82" s="802"/>
      <c r="Q82" s="802"/>
      <c r="R82" s="802">
        <f t="shared" si="0"/>
        <v>8</v>
      </c>
      <c r="S82" s="802"/>
      <c r="T82" s="802"/>
    </row>
    <row r="83" spans="2:44" s="16" customFormat="1" ht="11.25" hidden="1" outlineLevel="1" x14ac:dyDescent="0.2">
      <c r="B83" s="29">
        <v>16</v>
      </c>
      <c r="C83" s="808" t="s">
        <v>387</v>
      </c>
      <c r="D83" s="808"/>
      <c r="E83" s="824">
        <v>10</v>
      </c>
      <c r="F83" s="824"/>
      <c r="G83" s="824"/>
      <c r="H83" s="824"/>
      <c r="I83" s="824">
        <v>8.5</v>
      </c>
      <c r="J83" s="824"/>
      <c r="K83" s="824"/>
      <c r="L83" s="824">
        <v>9</v>
      </c>
      <c r="M83" s="824"/>
      <c r="N83" s="824"/>
      <c r="O83" s="802"/>
      <c r="P83" s="802"/>
      <c r="Q83" s="802"/>
      <c r="R83" s="802">
        <f t="shared" si="0"/>
        <v>9.1666666666666661</v>
      </c>
      <c r="S83" s="802"/>
      <c r="T83" s="802"/>
    </row>
    <row r="84" spans="2:44" s="16" customFormat="1" ht="11.25" hidden="1" outlineLevel="1" x14ac:dyDescent="0.2">
      <c r="B84" s="29">
        <v>17</v>
      </c>
      <c r="C84" s="808" t="s">
        <v>142</v>
      </c>
      <c r="D84" s="808"/>
      <c r="E84" s="824"/>
      <c r="F84" s="824"/>
      <c r="G84" s="824"/>
      <c r="H84" s="824"/>
      <c r="I84" s="824">
        <v>8</v>
      </c>
      <c r="J84" s="824"/>
      <c r="K84" s="824"/>
      <c r="L84" s="824">
        <v>9</v>
      </c>
      <c r="M84" s="824"/>
      <c r="N84" s="824"/>
      <c r="O84" s="802"/>
      <c r="P84" s="802"/>
      <c r="Q84" s="802"/>
      <c r="R84" s="802">
        <f t="shared" si="0"/>
        <v>8.5</v>
      </c>
      <c r="S84" s="802"/>
      <c r="T84" s="802"/>
    </row>
    <row r="85" spans="2:44" s="16" customFormat="1" ht="11.25" hidden="1" outlineLevel="1" x14ac:dyDescent="0.2">
      <c r="B85" s="29">
        <v>18</v>
      </c>
      <c r="C85" s="808" t="s">
        <v>127</v>
      </c>
      <c r="D85" s="808"/>
      <c r="E85" s="824"/>
      <c r="F85" s="824"/>
      <c r="G85" s="824"/>
      <c r="H85" s="824"/>
      <c r="I85" s="824"/>
      <c r="J85" s="824"/>
      <c r="K85" s="824"/>
      <c r="L85" s="824"/>
      <c r="M85" s="824"/>
      <c r="N85" s="824"/>
      <c r="O85" s="802">
        <v>8</v>
      </c>
      <c r="P85" s="802"/>
      <c r="Q85" s="802"/>
      <c r="R85" s="802">
        <f t="shared" si="0"/>
        <v>8</v>
      </c>
      <c r="S85" s="802"/>
      <c r="T85" s="802"/>
    </row>
    <row r="86" spans="2:44" s="16" customFormat="1" ht="11.25" hidden="1" outlineLevel="1" x14ac:dyDescent="0.2">
      <c r="B86" s="29">
        <v>19</v>
      </c>
      <c r="C86" s="808" t="s">
        <v>124</v>
      </c>
      <c r="D86" s="808"/>
      <c r="E86" s="824"/>
      <c r="F86" s="824"/>
      <c r="G86" s="824"/>
      <c r="H86" s="824"/>
      <c r="I86" s="824"/>
      <c r="J86" s="824"/>
      <c r="K86" s="824"/>
      <c r="L86" s="824"/>
      <c r="M86" s="824"/>
      <c r="N86" s="824"/>
      <c r="O86" s="802">
        <v>7</v>
      </c>
      <c r="P86" s="802"/>
      <c r="Q86" s="802"/>
      <c r="R86" s="802">
        <f t="shared" si="0"/>
        <v>7</v>
      </c>
      <c r="S86" s="802"/>
      <c r="T86" s="802"/>
    </row>
    <row r="87" spans="2:44" s="16" customFormat="1" ht="11.25" hidden="1" outlineLevel="1" x14ac:dyDescent="0.2">
      <c r="B87" s="29">
        <v>20</v>
      </c>
      <c r="C87" s="808" t="s">
        <v>393</v>
      </c>
      <c r="D87" s="808"/>
      <c r="E87" s="824"/>
      <c r="F87" s="824"/>
      <c r="G87" s="824"/>
      <c r="H87" s="824"/>
      <c r="I87" s="824"/>
      <c r="J87" s="824"/>
      <c r="K87" s="824"/>
      <c r="L87" s="824"/>
      <c r="M87" s="824"/>
      <c r="N87" s="824"/>
      <c r="O87" s="802">
        <v>10</v>
      </c>
      <c r="P87" s="802"/>
      <c r="Q87" s="802"/>
      <c r="R87" s="802">
        <f t="shared" si="0"/>
        <v>10</v>
      </c>
      <c r="S87" s="802"/>
      <c r="T87" s="802"/>
    </row>
    <row r="88" spans="2:44" s="16" customFormat="1" ht="11.25" hidden="1" outlineLevel="1" x14ac:dyDescent="0.2">
      <c r="B88" s="29">
        <v>21</v>
      </c>
      <c r="C88" s="808" t="s">
        <v>277</v>
      </c>
      <c r="D88" s="808"/>
      <c r="E88" s="824"/>
      <c r="F88" s="824"/>
      <c r="G88" s="824"/>
      <c r="H88" s="824"/>
      <c r="I88" s="824"/>
      <c r="J88" s="824"/>
      <c r="K88" s="824"/>
      <c r="L88" s="824"/>
      <c r="M88" s="824"/>
      <c r="N88" s="824"/>
      <c r="O88" s="802">
        <v>9</v>
      </c>
      <c r="P88" s="802"/>
      <c r="Q88" s="802"/>
      <c r="R88" s="802">
        <f>AVERAGE(E88:Q88)</f>
        <v>9</v>
      </c>
      <c r="S88" s="802"/>
      <c r="T88" s="802"/>
    </row>
    <row r="89" spans="2:44" s="16" customFormat="1" ht="12" hidden="1" customHeight="1" outlineLevel="1" x14ac:dyDescent="0.2">
      <c r="B89" s="28"/>
      <c r="C89" s="804" t="s">
        <v>128</v>
      </c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3">
        <f>AVERAGE(R68:T88)</f>
        <v>8.7072649572649574</v>
      </c>
      <c r="S89" s="803"/>
      <c r="T89" s="803"/>
    </row>
    <row r="90" spans="2:44" ht="12" customHeight="1" collapsed="1" x14ac:dyDescent="0.2"/>
    <row r="91" spans="2:44" ht="12" customHeight="1" x14ac:dyDescent="0.2"/>
    <row r="92" spans="2:44" s="15" customFormat="1" ht="20.25" customHeight="1" x14ac:dyDescent="0.2">
      <c r="B92" s="448" t="s">
        <v>314</v>
      </c>
      <c r="C92" s="448"/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2:44" ht="12" hidden="1" customHeight="1" outlineLevel="1" x14ac:dyDescent="0.2">
      <c r="E93" s="142"/>
    </row>
    <row r="94" spans="2:44" ht="12" hidden="1" customHeight="1" outlineLevel="1" x14ac:dyDescent="0.2">
      <c r="B94" s="765" t="s">
        <v>118</v>
      </c>
      <c r="C94" s="765"/>
      <c r="D94" s="765"/>
      <c r="E94" s="765"/>
      <c r="F94" s="765"/>
      <c r="G94" s="765"/>
      <c r="H94" s="767" t="s">
        <v>328</v>
      </c>
      <c r="I94" s="767"/>
      <c r="J94" s="767"/>
      <c r="K94" s="767"/>
      <c r="L94"/>
      <c r="M94"/>
      <c r="N94"/>
      <c r="O94"/>
    </row>
    <row r="95" spans="2:44" ht="12" hidden="1" customHeight="1" outlineLevel="1" x14ac:dyDescent="0.2">
      <c r="B95" s="766"/>
      <c r="C95" s="766"/>
      <c r="D95" s="766"/>
      <c r="E95" s="766"/>
      <c r="F95" s="766"/>
      <c r="G95" s="766"/>
      <c r="H95" s="768"/>
      <c r="I95" s="768"/>
      <c r="J95" s="768"/>
      <c r="K95" s="768"/>
      <c r="L95"/>
      <c r="M95"/>
      <c r="N95"/>
      <c r="O95"/>
    </row>
    <row r="96" spans="2:44" hidden="1" outlineLevel="1" x14ac:dyDescent="0.2">
      <c r="B96" s="503" t="s">
        <v>145</v>
      </c>
      <c r="C96" s="504"/>
      <c r="D96" s="504"/>
      <c r="E96" s="504"/>
      <c r="F96" s="504"/>
      <c r="G96" s="505"/>
      <c r="H96" s="813">
        <f>R135</f>
        <v>8.9217845117845123</v>
      </c>
      <c r="I96" s="814"/>
      <c r="J96" s="814"/>
      <c r="K96" s="815"/>
      <c r="L96"/>
      <c r="M96"/>
      <c r="N96"/>
      <c r="O96"/>
    </row>
    <row r="97" spans="2:44" hidden="1" outlineLevel="1" x14ac:dyDescent="0.2">
      <c r="B97" s="506"/>
      <c r="C97" s="507"/>
      <c r="D97" s="507"/>
      <c r="E97" s="507"/>
      <c r="F97" s="507"/>
      <c r="G97" s="508"/>
      <c r="H97" s="816"/>
      <c r="I97" s="817"/>
      <c r="J97" s="817"/>
      <c r="K97" s="818"/>
      <c r="L97"/>
      <c r="M97"/>
      <c r="N97"/>
      <c r="O97"/>
    </row>
    <row r="98" spans="2:44" ht="12" hidden="1" customHeight="1" outlineLevel="1" x14ac:dyDescent="0.2">
      <c r="E98" s="142"/>
    </row>
    <row r="99" spans="2:44" s="16" customFormat="1" ht="28.5" hidden="1" customHeight="1" outlineLevel="1" x14ac:dyDescent="0.2">
      <c r="B99" s="143" t="s">
        <v>119</v>
      </c>
      <c r="C99" s="819" t="s">
        <v>120</v>
      </c>
      <c r="D99" s="819"/>
      <c r="E99" s="767" t="s">
        <v>147</v>
      </c>
      <c r="F99" s="767"/>
      <c r="G99" s="820" t="s">
        <v>262</v>
      </c>
      <c r="H99" s="820"/>
      <c r="I99" s="805" t="s">
        <v>146</v>
      </c>
      <c r="J99" s="806"/>
      <c r="K99" s="807"/>
      <c r="L99" s="821" t="s">
        <v>263</v>
      </c>
      <c r="M99" s="822"/>
      <c r="N99" s="823"/>
      <c r="O99" s="805" t="s">
        <v>388</v>
      </c>
      <c r="P99" s="806"/>
      <c r="Q99" s="807"/>
      <c r="R99" s="805" t="s">
        <v>128</v>
      </c>
      <c r="S99" s="806"/>
      <c r="T99" s="807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2:44" s="16" customFormat="1" hidden="1" outlineLevel="1" x14ac:dyDescent="0.2">
      <c r="B100" s="29">
        <v>1</v>
      </c>
      <c r="C100" s="808" t="s">
        <v>481</v>
      </c>
      <c r="D100" s="808"/>
      <c r="E100" s="809"/>
      <c r="F100" s="810"/>
      <c r="G100" s="809"/>
      <c r="H100" s="810"/>
      <c r="I100" s="809"/>
      <c r="J100" s="810"/>
      <c r="K100" s="810"/>
      <c r="L100" s="809">
        <v>9</v>
      </c>
      <c r="M100" s="809"/>
      <c r="N100" s="809"/>
      <c r="O100" s="802"/>
      <c r="P100" s="802"/>
      <c r="Q100" s="802"/>
      <c r="R100" s="802">
        <f>AVERAGE(E100:Q100)</f>
        <v>9</v>
      </c>
      <c r="S100" s="802"/>
      <c r="T100" s="80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2:44" s="16" customFormat="1" ht="11.25" hidden="1" customHeight="1" outlineLevel="1" x14ac:dyDescent="0.2">
      <c r="B101" s="29">
        <v>2</v>
      </c>
      <c r="C101" s="808" t="s">
        <v>384</v>
      </c>
      <c r="D101" s="808"/>
      <c r="E101" s="809"/>
      <c r="F101" s="810"/>
      <c r="G101" s="809"/>
      <c r="H101" s="810"/>
      <c r="I101" s="809"/>
      <c r="J101" s="810"/>
      <c r="K101" s="810"/>
      <c r="L101" s="809"/>
      <c r="M101" s="809"/>
      <c r="N101" s="809"/>
      <c r="O101" s="802">
        <v>9</v>
      </c>
      <c r="P101" s="802"/>
      <c r="Q101" s="802"/>
      <c r="R101" s="802">
        <f t="shared" ref="R101:R131" si="1">AVERAGE(E101:Q101)</f>
        <v>9</v>
      </c>
      <c r="S101" s="802"/>
      <c r="T101" s="80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2:44" s="16" customFormat="1" hidden="1" outlineLevel="1" x14ac:dyDescent="0.2">
      <c r="B102" s="29">
        <v>3</v>
      </c>
      <c r="C102" s="808" t="s">
        <v>266</v>
      </c>
      <c r="D102" s="808"/>
      <c r="E102" s="809"/>
      <c r="F102" s="810"/>
      <c r="G102" s="809"/>
      <c r="H102" s="810"/>
      <c r="I102" s="809"/>
      <c r="J102" s="810"/>
      <c r="K102" s="810"/>
      <c r="L102" s="809"/>
      <c r="M102" s="809"/>
      <c r="N102" s="809"/>
      <c r="O102" s="802">
        <v>8.67</v>
      </c>
      <c r="P102" s="802"/>
      <c r="Q102" s="802"/>
      <c r="R102" s="802">
        <f t="shared" si="1"/>
        <v>8.67</v>
      </c>
      <c r="S102" s="802"/>
      <c r="T102" s="80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2:44" s="16" customFormat="1" hidden="1" outlineLevel="1" x14ac:dyDescent="0.2">
      <c r="B103" s="29">
        <v>4</v>
      </c>
      <c r="C103" s="808" t="s">
        <v>121</v>
      </c>
      <c r="D103" s="808"/>
      <c r="E103" s="809"/>
      <c r="F103" s="810"/>
      <c r="G103" s="809"/>
      <c r="H103" s="810"/>
      <c r="I103" s="809">
        <v>10</v>
      </c>
      <c r="J103" s="810"/>
      <c r="K103" s="810"/>
      <c r="L103" s="809">
        <v>9</v>
      </c>
      <c r="M103" s="809"/>
      <c r="N103" s="809"/>
      <c r="O103" s="802">
        <v>7</v>
      </c>
      <c r="P103" s="802"/>
      <c r="Q103" s="802"/>
      <c r="R103" s="802">
        <f t="shared" si="1"/>
        <v>8.6666666666666661</v>
      </c>
      <c r="S103" s="802"/>
      <c r="T103" s="80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2:44" s="16" customFormat="1" hidden="1" outlineLevel="1" x14ac:dyDescent="0.2">
      <c r="B104" s="29">
        <v>5</v>
      </c>
      <c r="C104" s="808" t="s">
        <v>385</v>
      </c>
      <c r="D104" s="808"/>
      <c r="E104" s="809"/>
      <c r="F104" s="810"/>
      <c r="G104" s="809">
        <v>9</v>
      </c>
      <c r="H104" s="810"/>
      <c r="I104" s="809">
        <v>8</v>
      </c>
      <c r="J104" s="810"/>
      <c r="K104" s="810"/>
      <c r="L104" s="809">
        <v>8</v>
      </c>
      <c r="M104" s="809"/>
      <c r="N104" s="809"/>
      <c r="O104" s="802"/>
      <c r="P104" s="802"/>
      <c r="Q104" s="802"/>
      <c r="R104" s="802">
        <f t="shared" si="1"/>
        <v>8.3333333333333339</v>
      </c>
      <c r="S104" s="802"/>
      <c r="T104" s="80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2:44" s="16" customFormat="1" hidden="1" outlineLevel="1" x14ac:dyDescent="0.2">
      <c r="B105" s="29">
        <v>6</v>
      </c>
      <c r="C105" s="808" t="s">
        <v>203</v>
      </c>
      <c r="D105" s="808"/>
      <c r="E105" s="809">
        <v>9</v>
      </c>
      <c r="F105" s="810"/>
      <c r="G105" s="809"/>
      <c r="H105" s="810"/>
      <c r="I105" s="809"/>
      <c r="J105" s="810"/>
      <c r="K105" s="810"/>
      <c r="L105" s="809">
        <v>9</v>
      </c>
      <c r="M105" s="809"/>
      <c r="N105" s="809"/>
      <c r="O105" s="812">
        <v>9</v>
      </c>
      <c r="P105" s="812"/>
      <c r="Q105" s="812"/>
      <c r="R105" s="802">
        <f t="shared" si="1"/>
        <v>9</v>
      </c>
      <c r="S105" s="802"/>
      <c r="T105" s="80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2:44" s="16" customFormat="1" hidden="1" outlineLevel="1" x14ac:dyDescent="0.2">
      <c r="B106" s="29">
        <v>7</v>
      </c>
      <c r="C106" s="808" t="s">
        <v>132</v>
      </c>
      <c r="D106" s="808"/>
      <c r="E106" s="809">
        <v>8</v>
      </c>
      <c r="F106" s="810"/>
      <c r="G106" s="809">
        <v>10</v>
      </c>
      <c r="H106" s="810"/>
      <c r="I106" s="809">
        <v>9</v>
      </c>
      <c r="J106" s="810"/>
      <c r="K106" s="810"/>
      <c r="L106" s="809">
        <v>8</v>
      </c>
      <c r="M106" s="809"/>
      <c r="N106" s="809"/>
      <c r="O106" s="802"/>
      <c r="P106" s="802"/>
      <c r="Q106" s="802"/>
      <c r="R106" s="802">
        <f t="shared" si="1"/>
        <v>8.75</v>
      </c>
      <c r="S106" s="802"/>
      <c r="T106" s="80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2:44" s="16" customFormat="1" hidden="1" outlineLevel="1" x14ac:dyDescent="0.2">
      <c r="B107" s="29">
        <v>8</v>
      </c>
      <c r="C107" s="808" t="s">
        <v>482</v>
      </c>
      <c r="D107" s="808"/>
      <c r="E107" s="809">
        <v>9</v>
      </c>
      <c r="F107" s="810"/>
      <c r="G107" s="809"/>
      <c r="H107" s="810"/>
      <c r="I107" s="809"/>
      <c r="J107" s="810"/>
      <c r="K107" s="810"/>
      <c r="L107" s="809"/>
      <c r="M107" s="809"/>
      <c r="N107" s="809"/>
      <c r="O107" s="802"/>
      <c r="P107" s="802"/>
      <c r="Q107" s="802"/>
      <c r="R107" s="802">
        <f t="shared" si="1"/>
        <v>9</v>
      </c>
      <c r="S107" s="802"/>
      <c r="T107" s="80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2:44" s="16" customFormat="1" hidden="1" outlineLevel="1" x14ac:dyDescent="0.2">
      <c r="B108" s="29">
        <v>9</v>
      </c>
      <c r="C108" s="808" t="s">
        <v>483</v>
      </c>
      <c r="D108" s="808"/>
      <c r="E108" s="809"/>
      <c r="F108" s="810"/>
      <c r="G108" s="809"/>
      <c r="H108" s="810"/>
      <c r="I108" s="809"/>
      <c r="J108" s="810"/>
      <c r="K108" s="810"/>
      <c r="L108" s="809">
        <v>10</v>
      </c>
      <c r="M108" s="809"/>
      <c r="N108" s="809"/>
      <c r="O108" s="802"/>
      <c r="P108" s="802"/>
      <c r="Q108" s="802"/>
      <c r="R108" s="802">
        <f t="shared" si="1"/>
        <v>10</v>
      </c>
      <c r="S108" s="802"/>
      <c r="T108" s="80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2:44" s="16" customFormat="1" hidden="1" outlineLevel="1" x14ac:dyDescent="0.2">
      <c r="B109" s="29">
        <v>10</v>
      </c>
      <c r="C109" s="808" t="s">
        <v>122</v>
      </c>
      <c r="D109" s="808"/>
      <c r="E109" s="809"/>
      <c r="F109" s="810"/>
      <c r="G109" s="809"/>
      <c r="H109" s="810"/>
      <c r="I109" s="809"/>
      <c r="J109" s="810"/>
      <c r="K109" s="810"/>
      <c r="L109" s="809"/>
      <c r="M109" s="809"/>
      <c r="N109" s="809"/>
      <c r="O109" s="802">
        <v>9.5</v>
      </c>
      <c r="P109" s="802"/>
      <c r="Q109" s="802"/>
      <c r="R109" s="802">
        <f t="shared" si="1"/>
        <v>9.5</v>
      </c>
      <c r="S109" s="802"/>
      <c r="T109" s="80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2:44" s="16" customFormat="1" hidden="1" outlineLevel="1" x14ac:dyDescent="0.2">
      <c r="B110" s="29">
        <v>11</v>
      </c>
      <c r="C110" s="808" t="s">
        <v>484</v>
      </c>
      <c r="D110" s="808"/>
      <c r="E110" s="809"/>
      <c r="F110" s="810"/>
      <c r="G110" s="809"/>
      <c r="H110" s="810"/>
      <c r="I110" s="809"/>
      <c r="J110" s="810"/>
      <c r="K110" s="810"/>
      <c r="L110" s="809">
        <v>9</v>
      </c>
      <c r="M110" s="809"/>
      <c r="N110" s="809"/>
      <c r="O110" s="802"/>
      <c r="P110" s="802"/>
      <c r="Q110" s="802"/>
      <c r="R110" s="802">
        <f t="shared" si="1"/>
        <v>9</v>
      </c>
      <c r="S110" s="802"/>
      <c r="T110" s="80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2:44" s="16" customFormat="1" hidden="1" outlineLevel="1" x14ac:dyDescent="0.2">
      <c r="B111" s="29">
        <v>12</v>
      </c>
      <c r="C111" s="808" t="s">
        <v>485</v>
      </c>
      <c r="D111" s="808"/>
      <c r="E111" s="809"/>
      <c r="F111" s="810"/>
      <c r="G111" s="809"/>
      <c r="H111" s="810"/>
      <c r="I111" s="809"/>
      <c r="J111" s="810"/>
      <c r="K111" s="810"/>
      <c r="L111" s="809"/>
      <c r="M111" s="809"/>
      <c r="N111" s="809"/>
      <c r="O111" s="802">
        <v>9</v>
      </c>
      <c r="P111" s="802"/>
      <c r="Q111" s="802"/>
      <c r="R111" s="802">
        <f t="shared" si="1"/>
        <v>9</v>
      </c>
      <c r="S111" s="802"/>
      <c r="T111" s="80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2:44" s="16" customFormat="1" hidden="1" outlineLevel="1" x14ac:dyDescent="0.2">
      <c r="B112" s="29">
        <v>13</v>
      </c>
      <c r="C112" s="808" t="s">
        <v>135</v>
      </c>
      <c r="D112" s="808"/>
      <c r="E112" s="809"/>
      <c r="F112" s="810"/>
      <c r="G112" s="809"/>
      <c r="H112" s="810"/>
      <c r="I112" s="809">
        <v>9</v>
      </c>
      <c r="J112" s="810"/>
      <c r="K112" s="810"/>
      <c r="L112" s="809">
        <v>9</v>
      </c>
      <c r="M112" s="809"/>
      <c r="N112" s="809"/>
      <c r="O112" s="802">
        <v>9</v>
      </c>
      <c r="P112" s="802"/>
      <c r="Q112" s="802"/>
      <c r="R112" s="802">
        <f t="shared" si="1"/>
        <v>9</v>
      </c>
      <c r="S112" s="802"/>
      <c r="T112" s="80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2:44" s="16" customFormat="1" hidden="1" outlineLevel="1" x14ac:dyDescent="0.2">
      <c r="B113" s="29">
        <v>14</v>
      </c>
      <c r="C113" s="808" t="s">
        <v>486</v>
      </c>
      <c r="D113" s="808"/>
      <c r="E113" s="809"/>
      <c r="F113" s="810"/>
      <c r="G113" s="809"/>
      <c r="H113" s="810"/>
      <c r="I113" s="809"/>
      <c r="J113" s="810"/>
      <c r="K113" s="810"/>
      <c r="L113" s="809">
        <v>9</v>
      </c>
      <c r="M113" s="809"/>
      <c r="N113" s="809"/>
      <c r="O113" s="802"/>
      <c r="P113" s="802"/>
      <c r="Q113" s="802"/>
      <c r="R113" s="802">
        <f t="shared" si="1"/>
        <v>9</v>
      </c>
      <c r="S113" s="802"/>
      <c r="T113" s="80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2:44" s="16" customFormat="1" ht="11.25" hidden="1" customHeight="1" outlineLevel="1" x14ac:dyDescent="0.2">
      <c r="B114" s="29">
        <v>15</v>
      </c>
      <c r="C114" s="808" t="s">
        <v>138</v>
      </c>
      <c r="D114" s="808"/>
      <c r="E114" s="809">
        <v>9</v>
      </c>
      <c r="F114" s="810"/>
      <c r="G114" s="809">
        <v>10</v>
      </c>
      <c r="H114" s="810"/>
      <c r="I114" s="809">
        <v>10</v>
      </c>
      <c r="J114" s="810"/>
      <c r="K114" s="810"/>
      <c r="L114" s="809">
        <v>10</v>
      </c>
      <c r="M114" s="809"/>
      <c r="N114" s="809"/>
      <c r="O114" s="802"/>
      <c r="P114" s="802"/>
      <c r="Q114" s="802"/>
      <c r="R114" s="802">
        <f t="shared" si="1"/>
        <v>9.75</v>
      </c>
      <c r="S114" s="802"/>
      <c r="T114" s="80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2:44" s="16" customFormat="1" hidden="1" outlineLevel="1" x14ac:dyDescent="0.2">
      <c r="B115" s="29">
        <v>16</v>
      </c>
      <c r="C115" s="808" t="s">
        <v>131</v>
      </c>
      <c r="D115" s="808"/>
      <c r="E115" s="809"/>
      <c r="F115" s="810"/>
      <c r="G115" s="809"/>
      <c r="H115" s="810"/>
      <c r="I115" s="809"/>
      <c r="J115" s="810"/>
      <c r="K115" s="810"/>
      <c r="L115" s="809">
        <v>9</v>
      </c>
      <c r="M115" s="809"/>
      <c r="N115" s="809"/>
      <c r="O115" s="802"/>
      <c r="P115" s="802"/>
      <c r="Q115" s="802"/>
      <c r="R115" s="802">
        <f t="shared" si="1"/>
        <v>9</v>
      </c>
      <c r="S115" s="802"/>
      <c r="T115" s="80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2:44" s="16" customFormat="1" ht="11.25" hidden="1" customHeight="1" outlineLevel="1" x14ac:dyDescent="0.2">
      <c r="B116" s="29">
        <v>17</v>
      </c>
      <c r="C116" s="808" t="s">
        <v>139</v>
      </c>
      <c r="D116" s="808"/>
      <c r="E116" s="809">
        <v>9</v>
      </c>
      <c r="F116" s="810"/>
      <c r="G116" s="809"/>
      <c r="H116" s="810"/>
      <c r="I116" s="809">
        <v>9</v>
      </c>
      <c r="J116" s="810"/>
      <c r="K116" s="810"/>
      <c r="L116" s="809">
        <v>9</v>
      </c>
      <c r="M116" s="809"/>
      <c r="N116" s="809"/>
      <c r="O116" s="802"/>
      <c r="P116" s="802"/>
      <c r="Q116" s="802"/>
      <c r="R116" s="802">
        <f t="shared" si="1"/>
        <v>9</v>
      </c>
      <c r="S116" s="802"/>
      <c r="T116" s="80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2:44" s="16" customFormat="1" hidden="1" outlineLevel="1" x14ac:dyDescent="0.2">
      <c r="B117" s="29">
        <v>18</v>
      </c>
      <c r="C117" s="808" t="s">
        <v>487</v>
      </c>
      <c r="D117" s="808"/>
      <c r="E117" s="809"/>
      <c r="F117" s="810"/>
      <c r="G117" s="809"/>
      <c r="H117" s="810"/>
      <c r="I117" s="809"/>
      <c r="J117" s="810"/>
      <c r="K117" s="810"/>
      <c r="L117" s="809">
        <v>9</v>
      </c>
      <c r="M117" s="809"/>
      <c r="N117" s="809"/>
      <c r="O117" s="802">
        <v>8</v>
      </c>
      <c r="P117" s="802"/>
      <c r="Q117" s="802"/>
      <c r="R117" s="802">
        <f t="shared" si="1"/>
        <v>8.5</v>
      </c>
      <c r="S117" s="802"/>
      <c r="T117" s="80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2:44" s="16" customFormat="1" ht="11.25" hidden="1" customHeight="1" outlineLevel="1" x14ac:dyDescent="0.2">
      <c r="B118" s="29">
        <v>19</v>
      </c>
      <c r="C118" s="808" t="s">
        <v>488</v>
      </c>
      <c r="D118" s="808"/>
      <c r="E118" s="809"/>
      <c r="F118" s="810"/>
      <c r="G118" s="809"/>
      <c r="H118" s="810"/>
      <c r="I118" s="809">
        <v>9</v>
      </c>
      <c r="J118" s="810"/>
      <c r="K118" s="810"/>
      <c r="L118" s="809">
        <v>7</v>
      </c>
      <c r="M118" s="809"/>
      <c r="N118" s="809"/>
      <c r="O118" s="802"/>
      <c r="P118" s="802"/>
      <c r="Q118" s="802"/>
      <c r="R118" s="802">
        <f t="shared" si="1"/>
        <v>8</v>
      </c>
      <c r="S118" s="802"/>
      <c r="T118" s="80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2:44" s="16" customFormat="1" hidden="1" outlineLevel="1" x14ac:dyDescent="0.2">
      <c r="B119" s="29">
        <v>20</v>
      </c>
      <c r="C119" s="808" t="s">
        <v>123</v>
      </c>
      <c r="D119" s="808"/>
      <c r="E119" s="809">
        <v>9</v>
      </c>
      <c r="F119" s="810"/>
      <c r="G119" s="809"/>
      <c r="H119" s="810"/>
      <c r="I119" s="809">
        <v>8.68</v>
      </c>
      <c r="J119" s="810"/>
      <c r="K119" s="810"/>
      <c r="L119" s="809">
        <v>9</v>
      </c>
      <c r="M119" s="809"/>
      <c r="N119" s="809"/>
      <c r="O119" s="802"/>
      <c r="P119" s="802"/>
      <c r="Q119" s="802"/>
      <c r="R119" s="802">
        <f t="shared" si="1"/>
        <v>8.8933333333333326</v>
      </c>
      <c r="S119" s="802"/>
      <c r="T119" s="80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2:44" s="16" customFormat="1" ht="11.25" hidden="1" customHeight="1" outlineLevel="1" x14ac:dyDescent="0.2">
      <c r="B120" s="29">
        <v>21</v>
      </c>
      <c r="C120" s="808" t="s">
        <v>391</v>
      </c>
      <c r="D120" s="808"/>
      <c r="E120" s="809">
        <v>7</v>
      </c>
      <c r="F120" s="810"/>
      <c r="G120" s="809"/>
      <c r="H120" s="810"/>
      <c r="I120" s="811">
        <v>9.6666666666666661</v>
      </c>
      <c r="J120" s="811"/>
      <c r="K120" s="811"/>
      <c r="L120" s="809">
        <v>10</v>
      </c>
      <c r="M120" s="809"/>
      <c r="N120" s="809"/>
      <c r="O120" s="802"/>
      <c r="P120" s="802"/>
      <c r="Q120" s="802"/>
      <c r="R120" s="802">
        <f t="shared" si="1"/>
        <v>8.8888888888888875</v>
      </c>
      <c r="S120" s="802"/>
      <c r="T120" s="80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2:44" s="16" customFormat="1" ht="11.25" hidden="1" customHeight="1" outlineLevel="1" x14ac:dyDescent="0.2">
      <c r="B121" s="29">
        <v>22</v>
      </c>
      <c r="C121" s="808" t="s">
        <v>489</v>
      </c>
      <c r="D121" s="808"/>
      <c r="E121" s="809">
        <v>9</v>
      </c>
      <c r="F121" s="810"/>
      <c r="G121" s="809">
        <v>9</v>
      </c>
      <c r="H121" s="810"/>
      <c r="I121" s="809">
        <v>9</v>
      </c>
      <c r="J121" s="810"/>
      <c r="K121" s="810"/>
      <c r="L121" s="809">
        <v>10</v>
      </c>
      <c r="M121" s="809"/>
      <c r="N121" s="809"/>
      <c r="O121" s="802"/>
      <c r="P121" s="802"/>
      <c r="Q121" s="802"/>
      <c r="R121" s="802">
        <f t="shared" si="1"/>
        <v>9.25</v>
      </c>
      <c r="S121" s="802"/>
      <c r="T121" s="80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2:44" s="16" customFormat="1" ht="11.25" hidden="1" customHeight="1" outlineLevel="1" x14ac:dyDescent="0.2">
      <c r="B122" s="29">
        <v>23</v>
      </c>
      <c r="C122" s="808" t="s">
        <v>124</v>
      </c>
      <c r="D122" s="808"/>
      <c r="E122" s="809"/>
      <c r="F122" s="810"/>
      <c r="G122" s="809"/>
      <c r="H122" s="810"/>
      <c r="I122" s="809"/>
      <c r="J122" s="810"/>
      <c r="K122" s="810"/>
      <c r="L122" s="809">
        <v>9</v>
      </c>
      <c r="M122" s="809"/>
      <c r="N122" s="809"/>
      <c r="O122" s="802">
        <v>9.5</v>
      </c>
      <c r="P122" s="802"/>
      <c r="Q122" s="802"/>
      <c r="R122" s="802">
        <f t="shared" si="1"/>
        <v>9.25</v>
      </c>
      <c r="S122" s="802"/>
      <c r="T122" s="80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2:44" s="16" customFormat="1" hidden="1" outlineLevel="1" x14ac:dyDescent="0.2">
      <c r="B123" s="29">
        <v>24</v>
      </c>
      <c r="C123" s="808" t="s">
        <v>471</v>
      </c>
      <c r="D123" s="808"/>
      <c r="E123" s="809"/>
      <c r="F123" s="810"/>
      <c r="G123" s="809"/>
      <c r="H123" s="810"/>
      <c r="I123" s="809"/>
      <c r="J123" s="810"/>
      <c r="K123" s="810"/>
      <c r="L123" s="809"/>
      <c r="M123" s="809"/>
      <c r="N123" s="809"/>
      <c r="O123" s="802">
        <v>8</v>
      </c>
      <c r="P123" s="802"/>
      <c r="Q123" s="802"/>
      <c r="R123" s="802">
        <f t="shared" si="1"/>
        <v>8</v>
      </c>
      <c r="S123" s="802"/>
      <c r="T123" s="80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2:44" s="16" customFormat="1" ht="11.25" hidden="1" customHeight="1" outlineLevel="1" x14ac:dyDescent="0.2">
      <c r="B124" s="29">
        <v>25</v>
      </c>
      <c r="C124" s="808" t="s">
        <v>492</v>
      </c>
      <c r="D124" s="808"/>
      <c r="E124" s="809"/>
      <c r="F124" s="810"/>
      <c r="G124" s="809"/>
      <c r="H124" s="810"/>
      <c r="I124" s="809"/>
      <c r="J124" s="810"/>
      <c r="K124" s="810"/>
      <c r="L124" s="809">
        <v>10</v>
      </c>
      <c r="M124" s="809"/>
      <c r="N124" s="809"/>
      <c r="O124" s="802"/>
      <c r="P124" s="802"/>
      <c r="Q124" s="802"/>
      <c r="R124" s="802">
        <f t="shared" si="1"/>
        <v>10</v>
      </c>
      <c r="S124" s="802"/>
      <c r="T124" s="80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2:44" s="16" customFormat="1" ht="11.25" hidden="1" customHeight="1" outlineLevel="1" x14ac:dyDescent="0.2">
      <c r="B125" s="29">
        <v>26</v>
      </c>
      <c r="C125" s="808" t="s">
        <v>278</v>
      </c>
      <c r="D125" s="808"/>
      <c r="E125" s="809"/>
      <c r="F125" s="810"/>
      <c r="G125" s="809"/>
      <c r="H125" s="810"/>
      <c r="I125" s="809"/>
      <c r="J125" s="810"/>
      <c r="K125" s="810"/>
      <c r="L125" s="809"/>
      <c r="M125" s="809"/>
      <c r="N125" s="809"/>
      <c r="O125" s="802">
        <v>9</v>
      </c>
      <c r="P125" s="802"/>
      <c r="Q125" s="802"/>
      <c r="R125" s="802">
        <f t="shared" si="1"/>
        <v>9</v>
      </c>
      <c r="S125" s="802"/>
      <c r="T125" s="80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2:44" s="16" customFormat="1" ht="11.25" hidden="1" customHeight="1" outlineLevel="1" x14ac:dyDescent="0.2">
      <c r="B126" s="29">
        <v>27</v>
      </c>
      <c r="C126" s="808" t="s">
        <v>264</v>
      </c>
      <c r="D126" s="808"/>
      <c r="E126" s="809">
        <v>9</v>
      </c>
      <c r="F126" s="810"/>
      <c r="G126" s="809"/>
      <c r="H126" s="810"/>
      <c r="I126" s="809">
        <v>8</v>
      </c>
      <c r="J126" s="810"/>
      <c r="K126" s="810"/>
      <c r="L126" s="809">
        <v>9</v>
      </c>
      <c r="M126" s="809"/>
      <c r="N126" s="809"/>
      <c r="O126" s="802"/>
      <c r="P126" s="802"/>
      <c r="Q126" s="802"/>
      <c r="R126" s="802">
        <f t="shared" si="1"/>
        <v>8.6666666666666661</v>
      </c>
      <c r="S126" s="802"/>
      <c r="T126" s="80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2:44" s="16" customFormat="1" hidden="1" outlineLevel="1" x14ac:dyDescent="0.2">
      <c r="B127" s="29">
        <v>28</v>
      </c>
      <c r="C127" s="808" t="s">
        <v>493</v>
      </c>
      <c r="D127" s="808"/>
      <c r="E127" s="809"/>
      <c r="F127" s="810"/>
      <c r="G127" s="809"/>
      <c r="H127" s="810"/>
      <c r="I127" s="809"/>
      <c r="J127" s="810"/>
      <c r="K127" s="810"/>
      <c r="L127" s="809">
        <v>8</v>
      </c>
      <c r="M127" s="809"/>
      <c r="N127" s="809"/>
      <c r="O127" s="802"/>
      <c r="P127" s="802"/>
      <c r="Q127" s="802"/>
      <c r="R127" s="802">
        <f t="shared" si="1"/>
        <v>8</v>
      </c>
      <c r="S127" s="802"/>
      <c r="T127" s="80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2:44" s="16" customFormat="1" hidden="1" outlineLevel="1" x14ac:dyDescent="0.2">
      <c r="B128" s="29">
        <v>29</v>
      </c>
      <c r="C128" s="808" t="s">
        <v>141</v>
      </c>
      <c r="D128" s="808"/>
      <c r="E128" s="809">
        <v>9</v>
      </c>
      <c r="F128" s="810"/>
      <c r="G128" s="809">
        <v>9</v>
      </c>
      <c r="H128" s="810"/>
      <c r="I128" s="809">
        <v>9.5</v>
      </c>
      <c r="J128" s="810"/>
      <c r="K128" s="810"/>
      <c r="L128" s="809">
        <v>9</v>
      </c>
      <c r="M128" s="809"/>
      <c r="N128" s="809"/>
      <c r="O128" s="802">
        <v>5</v>
      </c>
      <c r="P128" s="802"/>
      <c r="Q128" s="802"/>
      <c r="R128" s="802">
        <f t="shared" si="1"/>
        <v>8.3000000000000007</v>
      </c>
      <c r="S128" s="802"/>
      <c r="T128" s="80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2:44" s="16" customFormat="1" hidden="1" outlineLevel="1" x14ac:dyDescent="0.2">
      <c r="B129" s="29">
        <v>30</v>
      </c>
      <c r="C129" s="808" t="s">
        <v>490</v>
      </c>
      <c r="D129" s="808"/>
      <c r="E129" s="809"/>
      <c r="F129" s="810"/>
      <c r="G129" s="809"/>
      <c r="H129" s="810"/>
      <c r="I129" s="809"/>
      <c r="J129" s="810"/>
      <c r="K129" s="810"/>
      <c r="L129" s="809">
        <v>10</v>
      </c>
      <c r="M129" s="809"/>
      <c r="N129" s="809"/>
      <c r="O129" s="802">
        <v>9</v>
      </c>
      <c r="P129" s="802"/>
      <c r="Q129" s="802"/>
      <c r="R129" s="802">
        <f t="shared" si="1"/>
        <v>9.5</v>
      </c>
      <c r="S129" s="802"/>
      <c r="T129" s="80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2:44" s="16" customFormat="1" hidden="1" outlineLevel="1" x14ac:dyDescent="0.2">
      <c r="B130" s="29">
        <v>31</v>
      </c>
      <c r="C130" s="808" t="s">
        <v>494</v>
      </c>
      <c r="D130" s="808"/>
      <c r="E130" s="809">
        <v>9</v>
      </c>
      <c r="F130" s="810"/>
      <c r="G130" s="809"/>
      <c r="H130" s="810"/>
      <c r="I130" s="809">
        <v>9</v>
      </c>
      <c r="J130" s="810"/>
      <c r="K130" s="810"/>
      <c r="L130" s="809">
        <v>9</v>
      </c>
      <c r="M130" s="809"/>
      <c r="N130" s="809"/>
      <c r="O130" s="802"/>
      <c r="P130" s="802"/>
      <c r="Q130" s="802"/>
      <c r="R130" s="802">
        <f t="shared" si="1"/>
        <v>9</v>
      </c>
      <c r="S130" s="802"/>
      <c r="T130" s="80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2:44" s="16" customFormat="1" ht="11.25" hidden="1" customHeight="1" outlineLevel="1" x14ac:dyDescent="0.2">
      <c r="B131" s="29">
        <v>32</v>
      </c>
      <c r="C131" s="808" t="s">
        <v>491</v>
      </c>
      <c r="D131" s="808"/>
      <c r="E131" s="809"/>
      <c r="F131" s="810"/>
      <c r="G131" s="809"/>
      <c r="H131" s="810"/>
      <c r="I131" s="809"/>
      <c r="J131" s="810"/>
      <c r="K131" s="810"/>
      <c r="L131" s="809">
        <v>9</v>
      </c>
      <c r="M131" s="809"/>
      <c r="N131" s="809"/>
      <c r="O131" s="802">
        <v>8</v>
      </c>
      <c r="P131" s="802"/>
      <c r="Q131" s="802"/>
      <c r="R131" s="802">
        <f t="shared" si="1"/>
        <v>8.5</v>
      </c>
      <c r="S131" s="802"/>
      <c r="T131" s="80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2:44" s="16" customFormat="1" ht="11.25" hidden="1" customHeight="1" outlineLevel="1" x14ac:dyDescent="0.2">
      <c r="B132" s="29">
        <v>33</v>
      </c>
      <c r="C132" s="808" t="s">
        <v>495</v>
      </c>
      <c r="D132" s="808"/>
      <c r="E132" s="809"/>
      <c r="F132" s="810"/>
      <c r="G132" s="809"/>
      <c r="H132" s="810"/>
      <c r="I132" s="809"/>
      <c r="J132" s="810"/>
      <c r="K132" s="810"/>
      <c r="L132" s="809">
        <v>9</v>
      </c>
      <c r="M132" s="809"/>
      <c r="N132" s="809"/>
      <c r="O132" s="802"/>
      <c r="P132" s="802"/>
      <c r="Q132" s="802"/>
      <c r="R132" s="802">
        <f t="shared" ref="R132" si="2">AVERAGE(E132:Q132)</f>
        <v>9</v>
      </c>
      <c r="S132" s="802"/>
      <c r="T132" s="80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2:44" s="16" customFormat="1" ht="11.25" hidden="1" customHeight="1" outlineLevel="1" x14ac:dyDescent="0.2">
      <c r="B133" s="29">
        <v>34</v>
      </c>
      <c r="C133" s="808"/>
      <c r="D133" s="808"/>
      <c r="E133" s="809"/>
      <c r="F133" s="810"/>
      <c r="G133" s="809"/>
      <c r="H133" s="810"/>
      <c r="I133" s="809"/>
      <c r="J133" s="810"/>
      <c r="K133" s="810"/>
      <c r="L133" s="809"/>
      <c r="M133" s="809"/>
      <c r="N133" s="809"/>
      <c r="O133" s="802"/>
      <c r="P133" s="802"/>
      <c r="Q133" s="802"/>
      <c r="R133" s="802"/>
      <c r="S133" s="802"/>
      <c r="T133" s="80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2:44" s="16" customFormat="1" ht="11.25" hidden="1" customHeight="1" outlineLevel="1" x14ac:dyDescent="0.2">
      <c r="B134" s="29">
        <v>35</v>
      </c>
      <c r="C134" s="808"/>
      <c r="D134" s="808"/>
      <c r="E134" s="809"/>
      <c r="F134" s="810"/>
      <c r="G134" s="809"/>
      <c r="H134" s="810"/>
      <c r="I134" s="809"/>
      <c r="J134" s="810"/>
      <c r="K134" s="810"/>
      <c r="L134" s="809"/>
      <c r="M134" s="809"/>
      <c r="N134" s="809"/>
      <c r="O134" s="802"/>
      <c r="P134" s="802"/>
      <c r="Q134" s="802"/>
      <c r="R134" s="802"/>
      <c r="S134" s="802"/>
      <c r="T134" s="80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2:44" s="16" customFormat="1" ht="12" hidden="1" customHeight="1" outlineLevel="1" x14ac:dyDescent="0.2">
      <c r="B135" s="28"/>
      <c r="C135" s="804" t="s">
        <v>128</v>
      </c>
      <c r="D135" s="804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29">
        <f>AVERAGE(R100:T134)</f>
        <v>8.9217845117845123</v>
      </c>
      <c r="S135" s="829"/>
      <c r="T135" s="82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2:44" ht="12" customHeight="1" collapsed="1" x14ac:dyDescent="0.2">
      <c r="E136" s="142"/>
    </row>
    <row r="137" spans="2:44" ht="12" customHeight="1" x14ac:dyDescent="0.2">
      <c r="E137" s="142"/>
    </row>
    <row r="138" spans="2:44" ht="12" customHeight="1" x14ac:dyDescent="0.2"/>
    <row r="139" spans="2:44" ht="12" customHeight="1" x14ac:dyDescent="0.2"/>
    <row r="140" spans="2:44" ht="12" customHeight="1" x14ac:dyDescent="0.2"/>
    <row r="141" spans="2:44" ht="12" customHeight="1" x14ac:dyDescent="0.2"/>
    <row r="142" spans="2:44" ht="12" customHeight="1" x14ac:dyDescent="0.2"/>
    <row r="143" spans="2:44" ht="12" customHeight="1" x14ac:dyDescent="0.2"/>
    <row r="144" spans="2: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spans="5:5" ht="12" customHeight="1" x14ac:dyDescent="0.2"/>
    <row r="178" spans="5:5" ht="12" customHeight="1" x14ac:dyDescent="0.2"/>
    <row r="179" spans="5:5" ht="12" customHeight="1" x14ac:dyDescent="0.2"/>
    <row r="180" spans="5:5" ht="12" customHeight="1" x14ac:dyDescent="0.2"/>
    <row r="181" spans="5:5" ht="12" customHeight="1" x14ac:dyDescent="0.2"/>
    <row r="182" spans="5:5" ht="12" customHeight="1" x14ac:dyDescent="0.2"/>
    <row r="183" spans="5:5" ht="12" customHeight="1" x14ac:dyDescent="0.2"/>
    <row r="184" spans="5:5" ht="12" customHeight="1" x14ac:dyDescent="0.2"/>
    <row r="185" spans="5:5" ht="12" customHeight="1" x14ac:dyDescent="0.2"/>
    <row r="186" spans="5:5" ht="12" customHeight="1" x14ac:dyDescent="0.2"/>
    <row r="187" spans="5:5" ht="12" customHeight="1" x14ac:dyDescent="0.2"/>
    <row r="188" spans="5:5" ht="12" customHeight="1" x14ac:dyDescent="0.2"/>
    <row r="189" spans="5:5" ht="12" customHeight="1" x14ac:dyDescent="0.2">
      <c r="E189" s="142"/>
    </row>
    <row r="190" spans="5:5" ht="12" customHeight="1" x14ac:dyDescent="0.2"/>
    <row r="191" spans="5:5" ht="12" hidden="1" customHeight="1" x14ac:dyDescent="0.2"/>
    <row r="192" spans="5:5" ht="12" hidden="1" customHeight="1" x14ac:dyDescent="0.2"/>
    <row r="193" ht="12" hidden="1" customHeight="1" x14ac:dyDescent="0.2"/>
    <row r="194" ht="12" hidden="1" customHeight="1" x14ac:dyDescent="0.2"/>
    <row r="195" ht="12" hidden="1" customHeight="1" x14ac:dyDescent="0.2"/>
    <row r="196" ht="12" hidden="1" customHeight="1" x14ac:dyDescent="0.2"/>
    <row r="197" ht="12" hidden="1" customHeight="1" x14ac:dyDescent="0.2"/>
    <row r="198" ht="12" hidden="1" customHeight="1" x14ac:dyDescent="0.2"/>
    <row r="199" ht="12" hidden="1" customHeight="1" x14ac:dyDescent="0.2"/>
    <row r="200" ht="12" hidden="1" customHeight="1" x14ac:dyDescent="0.2"/>
    <row r="201" ht="12" hidden="1" customHeight="1" x14ac:dyDescent="0.2"/>
    <row r="202" ht="12" hidden="1" customHeight="1" x14ac:dyDescent="0.2"/>
    <row r="203" ht="12" hidden="1" customHeight="1" x14ac:dyDescent="0.2"/>
    <row r="204" ht="12" hidden="1" customHeight="1" x14ac:dyDescent="0.2"/>
    <row r="205" ht="12" hidden="1" customHeight="1" x14ac:dyDescent="0.2"/>
    <row r="206" ht="12" hidden="1" customHeight="1" x14ac:dyDescent="0.2"/>
    <row r="207" ht="12" hidden="1" customHeight="1" x14ac:dyDescent="0.2"/>
    <row r="208" ht="12" hidden="1" customHeight="1" x14ac:dyDescent="0.2"/>
    <row r="209" ht="12" hidden="1" customHeight="1" x14ac:dyDescent="0.2"/>
    <row r="210" ht="12" hidden="1" customHeight="1" x14ac:dyDescent="0.2"/>
    <row r="211" ht="12" hidden="1" customHeight="1" x14ac:dyDescent="0.2"/>
    <row r="212" ht="12" hidden="1" customHeight="1" x14ac:dyDescent="0.2"/>
    <row r="213" ht="12" hidden="1" customHeight="1" x14ac:dyDescent="0.2"/>
    <row r="214" ht="12" hidden="1" customHeight="1" x14ac:dyDescent="0.2"/>
    <row r="215" ht="12" hidden="1" customHeight="1" x14ac:dyDescent="0.2"/>
    <row r="216" ht="12" hidden="1" customHeight="1" x14ac:dyDescent="0.2"/>
    <row r="217" ht="12" hidden="1" customHeight="1" x14ac:dyDescent="0.2"/>
    <row r="218" ht="12" hidden="1" customHeight="1" x14ac:dyDescent="0.2"/>
    <row r="219" ht="12" hidden="1" customHeight="1" x14ac:dyDescent="0.2"/>
    <row r="220" ht="12" hidden="1" customHeight="1" x14ac:dyDescent="0.2"/>
    <row r="221" ht="12" hidden="1" customHeight="1" x14ac:dyDescent="0.2"/>
    <row r="222" ht="12" hidden="1" customHeight="1" x14ac:dyDescent="0.2"/>
    <row r="223" ht="12" hidden="1" customHeight="1" x14ac:dyDescent="0.2"/>
    <row r="224" ht="12" hidden="1" customHeight="1" x14ac:dyDescent="0.2"/>
    <row r="225" ht="12" hidden="1" customHeight="1" x14ac:dyDescent="0.2"/>
    <row r="226" ht="12" hidden="1" customHeight="1" x14ac:dyDescent="0.2"/>
    <row r="227" ht="12" hidden="1" customHeight="1" x14ac:dyDescent="0.2"/>
    <row r="228" ht="12" hidden="1" customHeight="1" x14ac:dyDescent="0.2"/>
    <row r="229" ht="12" hidden="1" customHeight="1" x14ac:dyDescent="0.2"/>
    <row r="230" ht="12" hidden="1" customHeight="1" x14ac:dyDescent="0.2"/>
    <row r="231" ht="12" hidden="1" customHeight="1" x14ac:dyDescent="0.2"/>
    <row r="232" ht="12" hidden="1" customHeight="1" x14ac:dyDescent="0.2"/>
    <row r="233" ht="12" hidden="1" customHeight="1" x14ac:dyDescent="0.2"/>
    <row r="234" ht="12" hidden="1" customHeight="1" x14ac:dyDescent="0.2"/>
    <row r="235" ht="12" hidden="1" customHeight="1" x14ac:dyDescent="0.2"/>
    <row r="236" ht="12" hidden="1" customHeight="1" x14ac:dyDescent="0.2"/>
    <row r="237" ht="12" hidden="1" customHeight="1" x14ac:dyDescent="0.2"/>
    <row r="238" ht="12" hidden="1" customHeight="1" x14ac:dyDescent="0.2"/>
    <row r="239" ht="12" hidden="1" customHeight="1" x14ac:dyDescent="0.2"/>
    <row r="240" ht="12" hidden="1" customHeight="1" x14ac:dyDescent="0.2"/>
    <row r="241" ht="12" hidden="1" customHeight="1" x14ac:dyDescent="0.2"/>
    <row r="242" ht="12" hidden="1" customHeight="1" x14ac:dyDescent="0.2"/>
    <row r="243" ht="12" hidden="1" customHeight="1" x14ac:dyDescent="0.2"/>
    <row r="244" ht="12" hidden="1" customHeight="1" x14ac:dyDescent="0.2"/>
    <row r="245" ht="12" hidden="1" customHeight="1" x14ac:dyDescent="0.2"/>
    <row r="246" ht="12" hidden="1" customHeight="1" x14ac:dyDescent="0.2"/>
    <row r="247" ht="12" hidden="1" customHeight="1" x14ac:dyDescent="0.2"/>
    <row r="248" ht="12" hidden="1" customHeight="1" x14ac:dyDescent="0.2"/>
    <row r="249" ht="12" hidden="1" customHeight="1" x14ac:dyDescent="0.2"/>
    <row r="250" ht="12" hidden="1" customHeight="1" x14ac:dyDescent="0.2"/>
    <row r="251" ht="12" hidden="1" customHeight="1" x14ac:dyDescent="0.2"/>
    <row r="252" ht="12" hidden="1" customHeight="1" x14ac:dyDescent="0.2"/>
    <row r="253" ht="12" hidden="1" customHeight="1" x14ac:dyDescent="0.2"/>
    <row r="254" ht="12" hidden="1" customHeight="1" x14ac:dyDescent="0.2"/>
    <row r="255" ht="12" hidden="1" customHeight="1" x14ac:dyDescent="0.2"/>
    <row r="256" ht="12" hidden="1" customHeight="1" x14ac:dyDescent="0.2"/>
    <row r="257" ht="12" hidden="1" customHeight="1" x14ac:dyDescent="0.2"/>
    <row r="258" ht="12" hidden="1" customHeight="1" x14ac:dyDescent="0.2"/>
    <row r="259" ht="12" hidden="1" customHeight="1" x14ac:dyDescent="0.2"/>
    <row r="260" ht="12" hidden="1" customHeight="1" x14ac:dyDescent="0.2"/>
    <row r="261" ht="12" hidden="1" customHeight="1" x14ac:dyDescent="0.2"/>
    <row r="262" ht="12" hidden="1" customHeight="1" x14ac:dyDescent="0.2"/>
    <row r="263" ht="12" hidden="1" customHeight="1" x14ac:dyDescent="0.2"/>
    <row r="264" ht="12" hidden="1" customHeight="1" x14ac:dyDescent="0.2"/>
    <row r="265" ht="12" hidden="1" customHeight="1" x14ac:dyDescent="0.2"/>
    <row r="266" ht="12" hidden="1" customHeight="1" x14ac:dyDescent="0.2"/>
    <row r="267" ht="12" hidden="1" customHeight="1" x14ac:dyDescent="0.2"/>
    <row r="268" ht="12" hidden="1" customHeight="1" x14ac:dyDescent="0.2"/>
    <row r="269" ht="12" hidden="1" customHeight="1" x14ac:dyDescent="0.2"/>
    <row r="270" ht="12" hidden="1" customHeight="1" x14ac:dyDescent="0.2"/>
    <row r="271" ht="12" hidden="1" customHeight="1" x14ac:dyDescent="0.2"/>
    <row r="272" ht="12" hidden="1" customHeight="1" x14ac:dyDescent="0.2"/>
    <row r="273" ht="12" hidden="1" customHeight="1" x14ac:dyDescent="0.2"/>
    <row r="274" ht="12" hidden="1" customHeight="1" x14ac:dyDescent="0.2"/>
    <row r="275" ht="12" hidden="1" customHeight="1" x14ac:dyDescent="0.2"/>
    <row r="276" ht="12" hidden="1" customHeight="1" x14ac:dyDescent="0.2"/>
    <row r="277" ht="12" hidden="1" customHeight="1" x14ac:dyDescent="0.2"/>
    <row r="278" ht="12" hidden="1" customHeight="1" x14ac:dyDescent="0.2"/>
    <row r="279" ht="12" hidden="1" customHeight="1" x14ac:dyDescent="0.2"/>
    <row r="280" ht="12" hidden="1" customHeight="1" x14ac:dyDescent="0.2"/>
    <row r="281" ht="12" hidden="1" customHeight="1" x14ac:dyDescent="0.2"/>
    <row r="282" ht="12" hidden="1" customHeight="1" x14ac:dyDescent="0.2"/>
    <row r="283" ht="12" hidden="1" customHeight="1" x14ac:dyDescent="0.2"/>
    <row r="284" ht="12" hidden="1" customHeight="1" x14ac:dyDescent="0.2"/>
    <row r="285" ht="12" hidden="1" customHeight="1" x14ac:dyDescent="0.2"/>
    <row r="286" ht="12" hidden="1" customHeight="1" x14ac:dyDescent="0.2"/>
    <row r="287" ht="12" hidden="1" customHeight="1" x14ac:dyDescent="0.2"/>
    <row r="288" ht="12" hidden="1" customHeight="1" x14ac:dyDescent="0.2"/>
    <row r="289" ht="12" hidden="1" customHeight="1" x14ac:dyDescent="0.2"/>
    <row r="290" ht="12" hidden="1" customHeight="1" x14ac:dyDescent="0.2"/>
    <row r="291" ht="12" hidden="1" customHeight="1" x14ac:dyDescent="0.2"/>
    <row r="292" ht="12" hidden="1" customHeight="1" x14ac:dyDescent="0.2"/>
    <row r="293" ht="12" hidden="1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</sheetData>
  <mergeCells count="512">
    <mergeCell ref="R135:T135"/>
    <mergeCell ref="C135:Q135"/>
    <mergeCell ref="E24:G24"/>
    <mergeCell ref="H24:U24"/>
    <mergeCell ref="E25:G25"/>
    <mergeCell ref="H25:U25"/>
    <mergeCell ref="H29:N30"/>
    <mergeCell ref="O29:U30"/>
    <mergeCell ref="H31:N31"/>
    <mergeCell ref="O31:U31"/>
    <mergeCell ref="H32:N32"/>
    <mergeCell ref="O32:U32"/>
    <mergeCell ref="B48:U48"/>
    <mergeCell ref="B49:C56"/>
    <mergeCell ref="E49:U49"/>
    <mergeCell ref="E50:U50"/>
    <mergeCell ref="E51:U51"/>
    <mergeCell ref="D52:U52"/>
    <mergeCell ref="E53:K53"/>
    <mergeCell ref="L53:N53"/>
    <mergeCell ref="O53:Q53"/>
    <mergeCell ref="R53:U53"/>
    <mergeCell ref="E54:K54"/>
    <mergeCell ref="L54:N54"/>
    <mergeCell ref="O56:Q56"/>
    <mergeCell ref="R56:U56"/>
    <mergeCell ref="B38:U38"/>
    <mergeCell ref="B39:C46"/>
    <mergeCell ref="E39:U39"/>
    <mergeCell ref="E40:U40"/>
    <mergeCell ref="E41:U41"/>
    <mergeCell ref="D42:U42"/>
    <mergeCell ref="E43:K43"/>
    <mergeCell ref="L43:N43"/>
    <mergeCell ref="O43:Q43"/>
    <mergeCell ref="R43:U43"/>
    <mergeCell ref="E44:K44"/>
    <mergeCell ref="L44:N44"/>
    <mergeCell ref="O44:Q44"/>
    <mergeCell ref="R44:U44"/>
    <mergeCell ref="E46:K46"/>
    <mergeCell ref="L46:N46"/>
    <mergeCell ref="O46:Q46"/>
    <mergeCell ref="R46:U46"/>
    <mergeCell ref="B10:D10"/>
    <mergeCell ref="E10:U10"/>
    <mergeCell ref="B2:D4"/>
    <mergeCell ref="E2:U4"/>
    <mergeCell ref="B6:U6"/>
    <mergeCell ref="B7:B8"/>
    <mergeCell ref="C7:U8"/>
    <mergeCell ref="B11:D11"/>
    <mergeCell ref="E11:U11"/>
    <mergeCell ref="B12:D12"/>
    <mergeCell ref="E12:U12"/>
    <mergeCell ref="B13:D13"/>
    <mergeCell ref="E13:U13"/>
    <mergeCell ref="B14:D14"/>
    <mergeCell ref="E14:U14"/>
    <mergeCell ref="B15:D15"/>
    <mergeCell ref="E15:U15"/>
    <mergeCell ref="B16:D16"/>
    <mergeCell ref="E16:U16"/>
    <mergeCell ref="B17:D17"/>
    <mergeCell ref="E17:U17"/>
    <mergeCell ref="B18:D18"/>
    <mergeCell ref="E18:U18"/>
    <mergeCell ref="B19:D19"/>
    <mergeCell ref="E19:U19"/>
    <mergeCell ref="B20:D20"/>
    <mergeCell ref="E20:U20"/>
    <mergeCell ref="B28:B30"/>
    <mergeCell ref="C28:G30"/>
    <mergeCell ref="H28:U28"/>
    <mergeCell ref="B27:U27"/>
    <mergeCell ref="E23:G23"/>
    <mergeCell ref="H23:U23"/>
    <mergeCell ref="H21:N21"/>
    <mergeCell ref="O21:U21"/>
    <mergeCell ref="B21:D25"/>
    <mergeCell ref="E21:G22"/>
    <mergeCell ref="H22:N22"/>
    <mergeCell ref="O22:U22"/>
    <mergeCell ref="C69:D69"/>
    <mergeCell ref="C70:D70"/>
    <mergeCell ref="C71:D71"/>
    <mergeCell ref="B31:G31"/>
    <mergeCell ref="B36:U36"/>
    <mergeCell ref="B37:U37"/>
    <mergeCell ref="H34:N34"/>
    <mergeCell ref="O34:U34"/>
    <mergeCell ref="O67:Q67"/>
    <mergeCell ref="C68:D68"/>
    <mergeCell ref="L68:N68"/>
    <mergeCell ref="O68:Q68"/>
    <mergeCell ref="B60:U60"/>
    <mergeCell ref="B32:G32"/>
    <mergeCell ref="B34:G34"/>
    <mergeCell ref="E68:F68"/>
    <mergeCell ref="G68:H68"/>
    <mergeCell ref="I68:K68"/>
    <mergeCell ref="R67:T67"/>
    <mergeCell ref="R68:T68"/>
    <mergeCell ref="O54:Q54"/>
    <mergeCell ref="R54:U54"/>
    <mergeCell ref="E56:K56"/>
    <mergeCell ref="L56:N56"/>
    <mergeCell ref="B62:G63"/>
    <mergeCell ref="H62:K63"/>
    <mergeCell ref="B64:G65"/>
    <mergeCell ref="H64:K65"/>
    <mergeCell ref="C67:D67"/>
    <mergeCell ref="E67:F67"/>
    <mergeCell ref="G67:H67"/>
    <mergeCell ref="I67:K67"/>
    <mergeCell ref="L67:N67"/>
    <mergeCell ref="L81:N81"/>
    <mergeCell ref="L82:N82"/>
    <mergeCell ref="L83:N83"/>
    <mergeCell ref="E78:F78"/>
    <mergeCell ref="G78:H78"/>
    <mergeCell ref="I78:K78"/>
    <mergeCell ref="E79:F79"/>
    <mergeCell ref="G79:H79"/>
    <mergeCell ref="I79:K79"/>
    <mergeCell ref="E80:F80"/>
    <mergeCell ref="G80:H80"/>
    <mergeCell ref="I80:K80"/>
    <mergeCell ref="L78:N78"/>
    <mergeCell ref="L79:N79"/>
    <mergeCell ref="L80:N80"/>
    <mergeCell ref="E81:F81"/>
    <mergeCell ref="G81:H81"/>
    <mergeCell ref="I81:K81"/>
    <mergeCell ref="E82:F82"/>
    <mergeCell ref="G82:H82"/>
    <mergeCell ref="I82:K82"/>
    <mergeCell ref="E83:F83"/>
    <mergeCell ref="G83:H83"/>
    <mergeCell ref="I83:K83"/>
    <mergeCell ref="L87:N87"/>
    <mergeCell ref="L88:N88"/>
    <mergeCell ref="E84:F84"/>
    <mergeCell ref="G84:H84"/>
    <mergeCell ref="I84:K84"/>
    <mergeCell ref="E85:F85"/>
    <mergeCell ref="G85:H85"/>
    <mergeCell ref="I85:K85"/>
    <mergeCell ref="E86:F86"/>
    <mergeCell ref="G86:H86"/>
    <mergeCell ref="I86:K86"/>
    <mergeCell ref="L84:N84"/>
    <mergeCell ref="L85:N85"/>
    <mergeCell ref="L86:N86"/>
    <mergeCell ref="E87:F87"/>
    <mergeCell ref="G87:H87"/>
    <mergeCell ref="I87:K87"/>
    <mergeCell ref="E88:F88"/>
    <mergeCell ref="G88:H88"/>
    <mergeCell ref="I88:K88"/>
    <mergeCell ref="C87:D87"/>
    <mergeCell ref="C88:D88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E76:F76"/>
    <mergeCell ref="O69:Q69"/>
    <mergeCell ref="O70:Q70"/>
    <mergeCell ref="O71:Q71"/>
    <mergeCell ref="O72:Q72"/>
    <mergeCell ref="O73:Q73"/>
    <mergeCell ref="O74:Q74"/>
    <mergeCell ref="O75:Q75"/>
    <mergeCell ref="O76:Q76"/>
    <mergeCell ref="L69:N69"/>
    <mergeCell ref="L70:N70"/>
    <mergeCell ref="L71:N71"/>
    <mergeCell ref="E69:F69"/>
    <mergeCell ref="G69:H69"/>
    <mergeCell ref="I69:K69"/>
    <mergeCell ref="E70:F70"/>
    <mergeCell ref="G70:H70"/>
    <mergeCell ref="I70:K70"/>
    <mergeCell ref="E71:F71"/>
    <mergeCell ref="G71:H71"/>
    <mergeCell ref="I71:K71"/>
    <mergeCell ref="O77:Q77"/>
    <mergeCell ref="L75:N75"/>
    <mergeCell ref="L76:N76"/>
    <mergeCell ref="L77:N77"/>
    <mergeCell ref="E72:F72"/>
    <mergeCell ref="G72:H72"/>
    <mergeCell ref="I72:K72"/>
    <mergeCell ref="E73:F73"/>
    <mergeCell ref="G73:H73"/>
    <mergeCell ref="I73:K73"/>
    <mergeCell ref="G76:H76"/>
    <mergeCell ref="I76:K76"/>
    <mergeCell ref="E77:F77"/>
    <mergeCell ref="G77:H77"/>
    <mergeCell ref="I77:K77"/>
    <mergeCell ref="E74:F74"/>
    <mergeCell ref="G74:H74"/>
    <mergeCell ref="I74:K74"/>
    <mergeCell ref="L72:N72"/>
    <mergeCell ref="L73:N73"/>
    <mergeCell ref="L74:N74"/>
    <mergeCell ref="E75:F75"/>
    <mergeCell ref="G75:H75"/>
    <mergeCell ref="I75:K75"/>
    <mergeCell ref="O87:Q87"/>
    <mergeCell ref="O88:Q88"/>
    <mergeCell ref="O78:Q78"/>
    <mergeCell ref="O79:Q79"/>
    <mergeCell ref="O80:Q80"/>
    <mergeCell ref="O81:Q81"/>
    <mergeCell ref="O82:Q82"/>
    <mergeCell ref="O83:Q83"/>
    <mergeCell ref="O84:Q84"/>
    <mergeCell ref="O85:Q85"/>
    <mergeCell ref="O86:Q86"/>
    <mergeCell ref="B92:U92"/>
    <mergeCell ref="B94:G95"/>
    <mergeCell ref="H94:K95"/>
    <mergeCell ref="B96:G97"/>
    <mergeCell ref="H96:K97"/>
    <mergeCell ref="C99:D99"/>
    <mergeCell ref="E99:F99"/>
    <mergeCell ref="G99:H99"/>
    <mergeCell ref="I99:K99"/>
    <mergeCell ref="L99:N99"/>
    <mergeCell ref="O99:Q99"/>
    <mergeCell ref="C100:D100"/>
    <mergeCell ref="E100:F100"/>
    <mergeCell ref="G100:H100"/>
    <mergeCell ref="I100:K100"/>
    <mergeCell ref="L100:N100"/>
    <mergeCell ref="O100:Q100"/>
    <mergeCell ref="C101:D101"/>
    <mergeCell ref="E101:F101"/>
    <mergeCell ref="G101:H101"/>
    <mergeCell ref="I101:K101"/>
    <mergeCell ref="L101:N101"/>
    <mergeCell ref="O101:Q101"/>
    <mergeCell ref="C102:D102"/>
    <mergeCell ref="E102:F102"/>
    <mergeCell ref="G102:H102"/>
    <mergeCell ref="I102:K102"/>
    <mergeCell ref="L102:N102"/>
    <mergeCell ref="O102:Q102"/>
    <mergeCell ref="C103:D103"/>
    <mergeCell ref="E103:F103"/>
    <mergeCell ref="G103:H103"/>
    <mergeCell ref="I103:K103"/>
    <mergeCell ref="L103:N103"/>
    <mergeCell ref="O103:Q103"/>
    <mergeCell ref="C104:D104"/>
    <mergeCell ref="E104:F104"/>
    <mergeCell ref="G104:H104"/>
    <mergeCell ref="I104:K104"/>
    <mergeCell ref="L104:N104"/>
    <mergeCell ref="O104:Q104"/>
    <mergeCell ref="C105:D105"/>
    <mergeCell ref="E105:F105"/>
    <mergeCell ref="G105:H105"/>
    <mergeCell ref="I105:K105"/>
    <mergeCell ref="L105:N105"/>
    <mergeCell ref="O105:Q105"/>
    <mergeCell ref="C106:D106"/>
    <mergeCell ref="E106:F106"/>
    <mergeCell ref="G106:H106"/>
    <mergeCell ref="I106:K106"/>
    <mergeCell ref="L106:N106"/>
    <mergeCell ref="O106:Q106"/>
    <mergeCell ref="C107:D107"/>
    <mergeCell ref="E107:F107"/>
    <mergeCell ref="G107:H107"/>
    <mergeCell ref="I107:K107"/>
    <mergeCell ref="L107:N107"/>
    <mergeCell ref="O107:Q107"/>
    <mergeCell ref="C108:D108"/>
    <mergeCell ref="E108:F108"/>
    <mergeCell ref="G108:H108"/>
    <mergeCell ref="I108:K108"/>
    <mergeCell ref="L108:N108"/>
    <mergeCell ref="O108:Q108"/>
    <mergeCell ref="C109:D109"/>
    <mergeCell ref="E109:F109"/>
    <mergeCell ref="G109:H109"/>
    <mergeCell ref="I109:K109"/>
    <mergeCell ref="L109:N109"/>
    <mergeCell ref="O109:Q109"/>
    <mergeCell ref="C110:D110"/>
    <mergeCell ref="E110:F110"/>
    <mergeCell ref="G110:H110"/>
    <mergeCell ref="I110:K110"/>
    <mergeCell ref="L110:N110"/>
    <mergeCell ref="O110:Q110"/>
    <mergeCell ref="C111:D111"/>
    <mergeCell ref="E111:F111"/>
    <mergeCell ref="G111:H111"/>
    <mergeCell ref="I111:K111"/>
    <mergeCell ref="L111:N111"/>
    <mergeCell ref="O111:Q111"/>
    <mergeCell ref="C112:D112"/>
    <mergeCell ref="E112:F112"/>
    <mergeCell ref="G112:H112"/>
    <mergeCell ref="I112:K112"/>
    <mergeCell ref="L112:N112"/>
    <mergeCell ref="O112:Q112"/>
    <mergeCell ref="C113:D113"/>
    <mergeCell ref="E113:F113"/>
    <mergeCell ref="G113:H113"/>
    <mergeCell ref="I113:K113"/>
    <mergeCell ref="L113:N113"/>
    <mergeCell ref="O113:Q113"/>
    <mergeCell ref="O116:Q116"/>
    <mergeCell ref="C117:D117"/>
    <mergeCell ref="E117:F117"/>
    <mergeCell ref="G117:H117"/>
    <mergeCell ref="I117:K117"/>
    <mergeCell ref="L117:N117"/>
    <mergeCell ref="O117:Q117"/>
    <mergeCell ref="C114:D114"/>
    <mergeCell ref="E114:F114"/>
    <mergeCell ref="G114:H114"/>
    <mergeCell ref="I114:K114"/>
    <mergeCell ref="L114:N114"/>
    <mergeCell ref="O114:Q114"/>
    <mergeCell ref="C115:D115"/>
    <mergeCell ref="E115:F115"/>
    <mergeCell ref="G115:H115"/>
    <mergeCell ref="I115:K115"/>
    <mergeCell ref="L115:N115"/>
    <mergeCell ref="O115:Q115"/>
    <mergeCell ref="C118:D118"/>
    <mergeCell ref="E118:F118"/>
    <mergeCell ref="G118:H118"/>
    <mergeCell ref="I118:K118"/>
    <mergeCell ref="L118:N118"/>
    <mergeCell ref="O118:Q118"/>
    <mergeCell ref="C119:D119"/>
    <mergeCell ref="E119:F119"/>
    <mergeCell ref="G119:H119"/>
    <mergeCell ref="I119:K119"/>
    <mergeCell ref="L119:N119"/>
    <mergeCell ref="O119:Q119"/>
    <mergeCell ref="C120:D120"/>
    <mergeCell ref="E120:F120"/>
    <mergeCell ref="G120:H120"/>
    <mergeCell ref="I120:K120"/>
    <mergeCell ref="L120:N120"/>
    <mergeCell ref="O120:Q120"/>
    <mergeCell ref="C121:D121"/>
    <mergeCell ref="E121:F121"/>
    <mergeCell ref="G121:H121"/>
    <mergeCell ref="I121:K121"/>
    <mergeCell ref="L121:N121"/>
    <mergeCell ref="O121:Q121"/>
    <mergeCell ref="C122:D122"/>
    <mergeCell ref="E122:F122"/>
    <mergeCell ref="G122:H122"/>
    <mergeCell ref="I122:K122"/>
    <mergeCell ref="L122:N122"/>
    <mergeCell ref="O122:Q122"/>
    <mergeCell ref="C123:D123"/>
    <mergeCell ref="E123:F123"/>
    <mergeCell ref="G123:H123"/>
    <mergeCell ref="I123:K123"/>
    <mergeCell ref="L123:N123"/>
    <mergeCell ref="O123:Q123"/>
    <mergeCell ref="C124:D124"/>
    <mergeCell ref="E124:F124"/>
    <mergeCell ref="G124:H124"/>
    <mergeCell ref="I124:K124"/>
    <mergeCell ref="L124:N124"/>
    <mergeCell ref="O124:Q124"/>
    <mergeCell ref="C125:D125"/>
    <mergeCell ref="E125:F125"/>
    <mergeCell ref="G125:H125"/>
    <mergeCell ref="I125:K125"/>
    <mergeCell ref="L125:N125"/>
    <mergeCell ref="O125:Q125"/>
    <mergeCell ref="C126:D126"/>
    <mergeCell ref="E126:F126"/>
    <mergeCell ref="G126:H126"/>
    <mergeCell ref="I126:K126"/>
    <mergeCell ref="L126:N126"/>
    <mergeCell ref="O126:Q126"/>
    <mergeCell ref="C127:D127"/>
    <mergeCell ref="E127:F127"/>
    <mergeCell ref="G127:H127"/>
    <mergeCell ref="I127:K127"/>
    <mergeCell ref="L127:N127"/>
    <mergeCell ref="O127:Q127"/>
    <mergeCell ref="C131:D131"/>
    <mergeCell ref="E131:F131"/>
    <mergeCell ref="G131:H131"/>
    <mergeCell ref="I131:K131"/>
    <mergeCell ref="L131:N131"/>
    <mergeCell ref="O131:Q131"/>
    <mergeCell ref="C128:D128"/>
    <mergeCell ref="E128:F128"/>
    <mergeCell ref="G128:H128"/>
    <mergeCell ref="I128:K128"/>
    <mergeCell ref="L128:N128"/>
    <mergeCell ref="O128:Q128"/>
    <mergeCell ref="C129:D129"/>
    <mergeCell ref="E129:F129"/>
    <mergeCell ref="G129:H129"/>
    <mergeCell ref="I129:K129"/>
    <mergeCell ref="L129:N129"/>
    <mergeCell ref="O129:Q129"/>
    <mergeCell ref="R69:T69"/>
    <mergeCell ref="R70:T70"/>
    <mergeCell ref="R71:T71"/>
    <mergeCell ref="R72:T72"/>
    <mergeCell ref="R73:T73"/>
    <mergeCell ref="R74:T74"/>
    <mergeCell ref="R75:T75"/>
    <mergeCell ref="R76:T76"/>
    <mergeCell ref="R77:T77"/>
    <mergeCell ref="R78:T78"/>
    <mergeCell ref="R79:T79"/>
    <mergeCell ref="R80:T80"/>
    <mergeCell ref="R81:T81"/>
    <mergeCell ref="R82:T82"/>
    <mergeCell ref="C132:D132"/>
    <mergeCell ref="E132:F132"/>
    <mergeCell ref="G132:H132"/>
    <mergeCell ref="I132:K132"/>
    <mergeCell ref="L132:N132"/>
    <mergeCell ref="O132:Q132"/>
    <mergeCell ref="R83:T83"/>
    <mergeCell ref="R84:T84"/>
    <mergeCell ref="R85:T85"/>
    <mergeCell ref="R86:T86"/>
    <mergeCell ref="R87:T87"/>
    <mergeCell ref="R88:T88"/>
    <mergeCell ref="C130:D130"/>
    <mergeCell ref="E130:F130"/>
    <mergeCell ref="G130:H130"/>
    <mergeCell ref="I130:K130"/>
    <mergeCell ref="L130:N130"/>
    <mergeCell ref="O130:Q130"/>
    <mergeCell ref="R110:T110"/>
    <mergeCell ref="C134:D134"/>
    <mergeCell ref="E134:F134"/>
    <mergeCell ref="G134:H134"/>
    <mergeCell ref="I134:K134"/>
    <mergeCell ref="L134:N134"/>
    <mergeCell ref="O134:Q134"/>
    <mergeCell ref="C133:D133"/>
    <mergeCell ref="E133:F133"/>
    <mergeCell ref="G133:H133"/>
    <mergeCell ref="I133:K133"/>
    <mergeCell ref="L133:N133"/>
    <mergeCell ref="O133:Q133"/>
    <mergeCell ref="R111:T111"/>
    <mergeCell ref="R112:T112"/>
    <mergeCell ref="R89:T89"/>
    <mergeCell ref="C89:Q89"/>
    <mergeCell ref="R113:T113"/>
    <mergeCell ref="R114:T114"/>
    <mergeCell ref="R115:T115"/>
    <mergeCell ref="R116:T116"/>
    <mergeCell ref="R101:T101"/>
    <mergeCell ref="R102:T102"/>
    <mergeCell ref="R103:T103"/>
    <mergeCell ref="R104:T104"/>
    <mergeCell ref="R105:T105"/>
    <mergeCell ref="R106:T106"/>
    <mergeCell ref="R107:T107"/>
    <mergeCell ref="R108:T108"/>
    <mergeCell ref="R109:T109"/>
    <mergeCell ref="R99:T99"/>
    <mergeCell ref="R100:T100"/>
    <mergeCell ref="C116:D116"/>
    <mergeCell ref="E116:F116"/>
    <mergeCell ref="G116:H116"/>
    <mergeCell ref="I116:K116"/>
    <mergeCell ref="L116:N116"/>
    <mergeCell ref="R117:T117"/>
    <mergeCell ref="R118:T118"/>
    <mergeCell ref="R119:T119"/>
    <mergeCell ref="R120:T120"/>
    <mergeCell ref="R121:T121"/>
    <mergeCell ref="R122:T122"/>
    <mergeCell ref="R123:T123"/>
    <mergeCell ref="R124:T124"/>
    <mergeCell ref="R125:T125"/>
    <mergeCell ref="R126:T126"/>
    <mergeCell ref="R127:T127"/>
    <mergeCell ref="R128:T128"/>
    <mergeCell ref="R129:T129"/>
    <mergeCell ref="R130:T130"/>
    <mergeCell ref="R131:T131"/>
    <mergeCell ref="R132:T132"/>
    <mergeCell ref="R133:T133"/>
    <mergeCell ref="R134:T134"/>
  </mergeCells>
  <conditionalFormatting sqref="E11">
    <cfRule type="expression" priority="37" stopIfTrue="1">
      <formula>#REF!=""</formula>
    </cfRule>
    <cfRule type="expression" dxfId="25" priority="38" stopIfTrue="1">
      <formula>E11&lt;&gt;""</formula>
    </cfRule>
    <cfRule type="expression" dxfId="24" priority="39" stopIfTrue="1">
      <formula>#REF!&lt;&gt;""</formula>
    </cfRule>
  </conditionalFormatting>
  <conditionalFormatting sqref="E13 E19">
    <cfRule type="expression" priority="34" stopIfTrue="1">
      <formula>#REF!=""</formula>
    </cfRule>
    <cfRule type="expression" dxfId="23" priority="35" stopIfTrue="1">
      <formula>E13&lt;&gt;""</formula>
    </cfRule>
    <cfRule type="expression" dxfId="22" priority="36" stopIfTrue="1">
      <formula>#REF!&lt;&gt;""</formula>
    </cfRule>
  </conditionalFormatting>
  <conditionalFormatting sqref="E15">
    <cfRule type="expression" priority="16" stopIfTrue="1">
      <formula>#REF!=""</formula>
    </cfRule>
    <cfRule type="expression" dxfId="21" priority="17" stopIfTrue="1">
      <formula>E15&lt;&gt;""</formula>
    </cfRule>
    <cfRule type="expression" dxfId="20" priority="18" stopIfTrue="1">
      <formula>#REF!&lt;&gt;""</formula>
    </cfRule>
  </conditionalFormatting>
  <conditionalFormatting sqref="E17">
    <cfRule type="expression" priority="13" stopIfTrue="1">
      <formula>#REF!=""</formula>
    </cfRule>
    <cfRule type="expression" dxfId="19" priority="14" stopIfTrue="1">
      <formula>E17&lt;&gt;""</formula>
    </cfRule>
    <cfRule type="expression" dxfId="18" priority="15" stopIfTrue="1">
      <formula>#REF!&lt;&gt;""</formula>
    </cfRule>
  </conditionalFormatting>
  <dataValidations disablePrompts="1" count="1">
    <dataValidation type="list" allowBlank="1" showInputMessage="1" showErrorMessage="1" sqref="D982926:D982952 D917390:D917416 D851854:D851880 D786318:D786344 D720782:D720808 D655246:D655272 D589710:D589736 D524174:D524200 D458638:D458664 D393102:D393128 D327566:D327592 D262030:D262056 D196494:D196520 D130958:D130984 D65422:D65448" xr:uid="{00000000-0002-0000-14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R3&amp;C&amp;"Calibri,Regular"&amp;7 &amp;K01+04513/03/2019&amp;R&amp;"Calibri,Regular"&amp;7&amp;K01+045Página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BB0D1834-E158-4D4D-AB69-5604717F6024}">
            <xm:f>'O2'!XEY29=""</xm:f>
            <x14:dxf/>
          </x14:cfRule>
          <x14:cfRule type="expression" priority="8" stopIfTrue="1" id="{471B59B5-8092-46AB-A818-1ACE8E5F1BFD}">
            <xm:f>'O2'!H29&lt;&gt;""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9" stopIfTrue="1" id="{521B1D9F-34B0-4E35-851C-F6CEA3358E0D}">
            <xm:f>'O2'!XEY29&lt;&gt;""</xm:f>
            <x14:dxf>
              <fill>
                <patternFill patternType="solid">
                  <bgColor indexed="13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250" stopIfTrue="1" id="{BB0D1834-E158-4D4D-AB69-5604717F6024}">
            <xm:f>'O2'!C29=""</xm:f>
            <x14:dxf/>
          </x14:cfRule>
          <x14:cfRule type="expression" priority="251" stopIfTrue="1" id="{471B59B5-8092-46AB-A818-1ACE8E5F1BFD}">
            <xm:f>'O2'!O29&lt;&gt;""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252" stopIfTrue="1" id="{521B1D9F-34B0-4E35-851C-F6CEA3358E0D}">
            <xm:f>'O2'!C29&lt;&gt;""</xm:f>
            <x14:dxf>
              <fill>
                <patternFill patternType="solid">
                  <bgColor indexed="13"/>
                </patternFill>
              </fill>
            </x14:dxf>
          </x14:cfRule>
          <xm:sqref>O29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 tint="0.499984740745262"/>
  </sheetPr>
  <dimension ref="A1:WWM328"/>
  <sheetViews>
    <sheetView showGridLines="0" showRuler="0" zoomScale="130" zoomScaleNormal="130" zoomScaleSheetLayoutView="100" zoomScalePageLayoutView="110" workbookViewId="0">
      <selection activeCell="B7" sqref="B7:B8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715" t="s">
        <v>45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</row>
    <row r="7" spans="2:21" s="15" customFormat="1" ht="11.25" customHeight="1" x14ac:dyDescent="0.2">
      <c r="B7" s="716" t="s">
        <v>55</v>
      </c>
      <c r="C7" s="718" t="s">
        <v>117</v>
      </c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20"/>
    </row>
    <row r="8" spans="2:21" s="16" customFormat="1" ht="11.25" customHeight="1" x14ac:dyDescent="0.2">
      <c r="B8" s="717"/>
      <c r="C8" s="721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3"/>
    </row>
    <row r="9" spans="2:21" ht="10.5" customHeight="1" x14ac:dyDescent="0.2">
      <c r="B9" s="23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2:21" s="16" customFormat="1" ht="30" customHeight="1" x14ac:dyDescent="0.2">
      <c r="B10" s="643" t="s">
        <v>68</v>
      </c>
      <c r="C10" s="644"/>
      <c r="D10" s="645"/>
      <c r="E10" s="532" t="s">
        <v>425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425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396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426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530" t="s">
        <v>150</v>
      </c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</row>
    <row r="15" spans="2:21" s="16" customFormat="1" ht="30" customHeight="1" x14ac:dyDescent="0.2">
      <c r="B15" s="400" t="s">
        <v>73</v>
      </c>
      <c r="C15" s="401"/>
      <c r="D15" s="402"/>
      <c r="E15" s="531" t="s">
        <v>93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530" t="s">
        <v>250</v>
      </c>
      <c r="F16" s="530" t="s">
        <v>83</v>
      </c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</row>
    <row r="17" spans="2:44" s="16" customFormat="1" ht="30" customHeight="1" x14ac:dyDescent="0.2">
      <c r="B17" s="400" t="s">
        <v>74</v>
      </c>
      <c r="C17" s="401"/>
      <c r="D17" s="402"/>
      <c r="E17" s="367" t="s">
        <v>258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44" s="16" customFormat="1" ht="30" customHeight="1" x14ac:dyDescent="0.2">
      <c r="B18" s="526" t="s">
        <v>75</v>
      </c>
      <c r="C18" s="527"/>
      <c r="D18" s="528"/>
      <c r="E18" s="713" t="s">
        <v>259</v>
      </c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</row>
    <row r="19" spans="2:44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44" s="16" customFormat="1" ht="52.5" customHeight="1" x14ac:dyDescent="0.2">
      <c r="B20" s="526" t="s">
        <v>77</v>
      </c>
      <c r="C20" s="527"/>
      <c r="D20" s="528"/>
      <c r="E20" s="532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44" s="16" customFormat="1" ht="30" customHeight="1" x14ac:dyDescent="0.2">
      <c r="B21" s="400" t="s">
        <v>281</v>
      </c>
      <c r="C21" s="401"/>
      <c r="D21" s="402"/>
      <c r="E21" s="531" t="s">
        <v>300</v>
      </c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</row>
    <row r="22" spans="2:44" s="16" customFormat="1" ht="39" customHeight="1" x14ac:dyDescent="0.2">
      <c r="B22" s="637" t="s">
        <v>398</v>
      </c>
      <c r="C22" s="638"/>
      <c r="D22" s="639"/>
      <c r="E22" s="637" t="s">
        <v>524</v>
      </c>
      <c r="F22" s="638"/>
      <c r="G22" s="639"/>
      <c r="H22" s="634" t="s">
        <v>518</v>
      </c>
      <c r="I22" s="635"/>
      <c r="J22" s="635"/>
      <c r="K22" s="635"/>
      <c r="L22" s="635"/>
      <c r="M22" s="635"/>
      <c r="N22" s="635"/>
      <c r="O22" s="635" t="s">
        <v>528</v>
      </c>
      <c r="P22" s="635"/>
      <c r="Q22" s="635"/>
      <c r="R22" s="635"/>
      <c r="S22" s="635"/>
      <c r="T22" s="635"/>
      <c r="U22" s="636"/>
    </row>
    <row r="23" spans="2:44" s="16" customFormat="1" ht="134.25" customHeight="1" x14ac:dyDescent="0.2">
      <c r="B23" s="640"/>
      <c r="C23" s="641"/>
      <c r="D23" s="642"/>
      <c r="E23" s="643"/>
      <c r="F23" s="644"/>
      <c r="G23" s="645"/>
      <c r="H23" s="646" t="s">
        <v>424</v>
      </c>
      <c r="I23" s="647"/>
      <c r="J23" s="647"/>
      <c r="K23" s="647"/>
      <c r="L23" s="647"/>
      <c r="M23" s="647"/>
      <c r="N23" s="647"/>
      <c r="O23" s="648" t="s">
        <v>540</v>
      </c>
      <c r="P23" s="647"/>
      <c r="Q23" s="647"/>
      <c r="R23" s="647"/>
      <c r="S23" s="647"/>
      <c r="T23" s="647"/>
      <c r="U23" s="649"/>
    </row>
    <row r="24" spans="2:44" s="16" customFormat="1" ht="16.5" customHeight="1" x14ac:dyDescent="0.2">
      <c r="B24" s="640"/>
      <c r="C24" s="641"/>
      <c r="D24" s="642"/>
      <c r="E24" s="526" t="s">
        <v>400</v>
      </c>
      <c r="F24" s="527"/>
      <c r="G24" s="528"/>
      <c r="H24" s="632" t="s">
        <v>412</v>
      </c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3"/>
    </row>
    <row r="25" spans="2:44" s="16" customFormat="1" ht="16.5" customHeight="1" x14ac:dyDescent="0.2">
      <c r="B25" s="640"/>
      <c r="C25" s="641"/>
      <c r="D25" s="642"/>
      <c r="E25" s="526" t="s">
        <v>401</v>
      </c>
      <c r="F25" s="527"/>
      <c r="G25" s="528"/>
      <c r="H25" s="632" t="s">
        <v>442</v>
      </c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3"/>
    </row>
    <row r="26" spans="2:44" s="16" customFormat="1" ht="16.5" customHeight="1" x14ac:dyDescent="0.2">
      <c r="B26" s="643"/>
      <c r="C26" s="644"/>
      <c r="D26" s="645"/>
      <c r="E26" s="526" t="s">
        <v>402</v>
      </c>
      <c r="F26" s="527"/>
      <c r="G26" s="528"/>
      <c r="H26" s="632" t="s">
        <v>403</v>
      </c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3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2:44" ht="12" customHeight="1" x14ac:dyDescent="0.2"/>
    <row r="28" spans="2:44" s="15" customFormat="1" ht="20.25" customHeight="1" x14ac:dyDescent="0.2">
      <c r="B28" s="762" t="s">
        <v>177</v>
      </c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</row>
    <row r="29" spans="2:44" ht="12" customHeight="1" x14ac:dyDescent="0.2">
      <c r="B29" s="284" t="str">
        <f>B7</f>
        <v>G4</v>
      </c>
      <c r="C29" s="726" t="str">
        <f>E10</f>
        <v>Valor alocado na comunicação, em relação ao orçamento previsto UE.</v>
      </c>
      <c r="D29" s="727"/>
      <c r="E29" s="727"/>
      <c r="F29" s="727"/>
      <c r="G29" s="728"/>
      <c r="H29" s="724" t="s">
        <v>66</v>
      </c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</row>
    <row r="30" spans="2:44" ht="12" customHeight="1" x14ac:dyDescent="0.2">
      <c r="B30" s="725"/>
      <c r="C30" s="729"/>
      <c r="D30" s="730"/>
      <c r="E30" s="730"/>
      <c r="F30" s="730"/>
      <c r="G30" s="731"/>
      <c r="H30" s="752">
        <v>2018</v>
      </c>
      <c r="I30" s="753"/>
      <c r="J30" s="753"/>
      <c r="K30" s="753"/>
      <c r="L30" s="753"/>
      <c r="M30" s="753"/>
      <c r="N30" s="754"/>
      <c r="O30" s="752">
        <v>2019</v>
      </c>
      <c r="P30" s="753"/>
      <c r="Q30" s="753"/>
      <c r="R30" s="753"/>
      <c r="S30" s="753"/>
      <c r="T30" s="753"/>
      <c r="U30" s="754"/>
    </row>
    <row r="31" spans="2:44" ht="12" customHeight="1" x14ac:dyDescent="0.2">
      <c r="B31" s="285"/>
      <c r="C31" s="732"/>
      <c r="D31" s="733"/>
      <c r="E31" s="733"/>
      <c r="F31" s="733"/>
      <c r="G31" s="734"/>
      <c r="H31" s="755"/>
      <c r="I31" s="756"/>
      <c r="J31" s="756"/>
      <c r="K31" s="756"/>
      <c r="L31" s="756"/>
      <c r="M31" s="756"/>
      <c r="N31" s="757"/>
      <c r="O31" s="755"/>
      <c r="P31" s="756"/>
      <c r="Q31" s="756"/>
      <c r="R31" s="756"/>
      <c r="S31" s="756"/>
      <c r="T31" s="756"/>
      <c r="U31" s="757"/>
    </row>
    <row r="32" spans="2:44" ht="22.5" customHeight="1" x14ac:dyDescent="0.2">
      <c r="B32" s="518" t="s">
        <v>162</v>
      </c>
      <c r="C32" s="519"/>
      <c r="D32" s="519"/>
      <c r="E32" s="519"/>
      <c r="F32" s="519"/>
      <c r="G32" s="519"/>
      <c r="H32" s="758">
        <f>455499/12916888.5</f>
        <v>3.5263833081782818E-2</v>
      </c>
      <c r="I32" s="759"/>
      <c r="J32" s="759"/>
      <c r="K32" s="759"/>
      <c r="L32" s="759"/>
      <c r="M32" s="759"/>
      <c r="N32" s="759"/>
      <c r="O32" s="760">
        <f>466263/12843572</f>
        <v>3.6303218450443535E-2</v>
      </c>
      <c r="P32" s="759"/>
      <c r="Q32" s="759"/>
      <c r="R32" s="759"/>
      <c r="S32" s="759"/>
      <c r="T32" s="759"/>
      <c r="U32" s="761"/>
    </row>
    <row r="33" spans="2:21" ht="22.5" customHeight="1" x14ac:dyDescent="0.2">
      <c r="B33" s="520" t="s">
        <v>161</v>
      </c>
      <c r="C33" s="521"/>
      <c r="D33" s="521"/>
      <c r="E33" s="521"/>
      <c r="F33" s="521"/>
      <c r="G33" s="521"/>
      <c r="H33" s="758">
        <f>(357922.47+4070)/9877259.69</f>
        <v>3.6649078930919551E-2</v>
      </c>
      <c r="I33" s="759"/>
      <c r="J33" s="759"/>
      <c r="K33" s="759"/>
      <c r="L33" s="759"/>
      <c r="M33" s="759"/>
      <c r="N33" s="759"/>
      <c r="O33" s="760">
        <f>H81</f>
        <v>3.5532733806546875E-2</v>
      </c>
      <c r="P33" s="759"/>
      <c r="Q33" s="759"/>
      <c r="R33" s="759"/>
      <c r="S33" s="759"/>
      <c r="T33" s="759"/>
      <c r="U33" s="759"/>
    </row>
    <row r="34" spans="2:21" s="42" customFormat="1" ht="3.75" customHeight="1" x14ac:dyDescent="0.2">
      <c r="B34" s="45"/>
      <c r="C34" s="46"/>
      <c r="D34" s="46"/>
      <c r="E34" s="46"/>
      <c r="F34" s="46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2:21" ht="16.5" customHeight="1" x14ac:dyDescent="0.2">
      <c r="B35" s="522" t="s">
        <v>163</v>
      </c>
      <c r="C35" s="523"/>
      <c r="D35" s="523"/>
      <c r="E35" s="523"/>
      <c r="F35" s="523"/>
      <c r="G35" s="523"/>
      <c r="H35" s="777">
        <f>IF(H33=0,"",H33/H32)</f>
        <v>1.0392823391014843</v>
      </c>
      <c r="I35" s="778"/>
      <c r="J35" s="778"/>
      <c r="K35" s="778"/>
      <c r="L35" s="778"/>
      <c r="M35" s="778"/>
      <c r="N35" s="779"/>
      <c r="O35" s="777" t="str">
        <f>IF(P33=0,"",P33/O32)</f>
        <v/>
      </c>
      <c r="P35" s="778"/>
      <c r="Q35" s="778"/>
      <c r="R35" s="778"/>
      <c r="S35" s="778"/>
      <c r="T35" s="778"/>
      <c r="U35" s="780"/>
    </row>
    <row r="36" spans="2:21" ht="12" customHeight="1" x14ac:dyDescent="0.2"/>
    <row r="37" spans="2:21" s="15" customFormat="1" ht="20.25" customHeight="1" x14ac:dyDescent="0.2">
      <c r="B37" s="735" t="s">
        <v>176</v>
      </c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7"/>
    </row>
    <row r="38" spans="2:21" s="52" customFormat="1" ht="12.75" x14ac:dyDescent="0.2">
      <c r="B38" s="363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</row>
    <row r="39" spans="2:21" ht="18.75" customHeight="1" x14ac:dyDescent="0.2">
      <c r="B39" s="739">
        <v>2018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</row>
    <row r="40" spans="2:21" ht="14.25" hidden="1" customHeight="1" outlineLevel="1" x14ac:dyDescent="0.2">
      <c r="B40" s="740" t="s">
        <v>93</v>
      </c>
      <c r="C40" s="741"/>
      <c r="D40" s="62" t="s">
        <v>179</v>
      </c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6"/>
    </row>
    <row r="41" spans="2:21" s="15" customFormat="1" ht="14.25" hidden="1" customHeight="1" outlineLevel="1" x14ac:dyDescent="0.2">
      <c r="B41" s="742"/>
      <c r="C41" s="743"/>
      <c r="D41" s="63" t="s">
        <v>180</v>
      </c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5"/>
    </row>
    <row r="42" spans="2:21" hidden="1" outlineLevel="1" x14ac:dyDescent="0.2">
      <c r="B42" s="742"/>
      <c r="C42" s="743"/>
      <c r="D42" s="63" t="s">
        <v>181</v>
      </c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5"/>
    </row>
    <row r="43" spans="2:21" hidden="1" outlineLevel="1" x14ac:dyDescent="0.2">
      <c r="B43" s="742"/>
      <c r="C43" s="743"/>
      <c r="D43" s="746" t="s">
        <v>182</v>
      </c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7"/>
    </row>
    <row r="44" spans="2:21" ht="12" hidden="1" customHeight="1" outlineLevel="1" x14ac:dyDescent="0.2">
      <c r="B44" s="742"/>
      <c r="C44" s="743"/>
      <c r="D44" s="55" t="s">
        <v>183</v>
      </c>
      <c r="E44" s="421" t="s">
        <v>184</v>
      </c>
      <c r="F44" s="421"/>
      <c r="G44" s="421"/>
      <c r="H44" s="421"/>
      <c r="I44" s="421"/>
      <c r="J44" s="421"/>
      <c r="K44" s="421"/>
      <c r="L44" s="421" t="s">
        <v>0</v>
      </c>
      <c r="M44" s="421"/>
      <c r="N44" s="421"/>
      <c r="O44" s="421" t="s">
        <v>185</v>
      </c>
      <c r="P44" s="421"/>
      <c r="Q44" s="421"/>
      <c r="R44" s="421" t="s">
        <v>186</v>
      </c>
      <c r="S44" s="421"/>
      <c r="T44" s="421"/>
      <c r="U44" s="421"/>
    </row>
    <row r="45" spans="2:21" hidden="1" outlineLevel="1" x14ac:dyDescent="0.2">
      <c r="B45" s="742"/>
      <c r="C45" s="743"/>
      <c r="D45" s="56"/>
      <c r="E45" s="406"/>
      <c r="F45" s="407"/>
      <c r="G45" s="407"/>
      <c r="H45" s="407"/>
      <c r="I45" s="407"/>
      <c r="J45" s="407"/>
      <c r="K45" s="408"/>
      <c r="L45" s="406"/>
      <c r="M45" s="407"/>
      <c r="N45" s="408"/>
      <c r="O45" s="406"/>
      <c r="P45" s="407"/>
      <c r="Q45" s="408"/>
      <c r="R45" s="406"/>
      <c r="S45" s="407"/>
      <c r="T45" s="407"/>
      <c r="U45" s="408"/>
    </row>
    <row r="46" spans="2:21" hidden="1" outlineLevel="1" x14ac:dyDescent="0.2">
      <c r="B46" s="742"/>
      <c r="C46" s="743"/>
      <c r="D46" s="56"/>
      <c r="E46" s="57"/>
      <c r="F46" s="51"/>
      <c r="G46" s="51"/>
      <c r="H46" s="51"/>
      <c r="I46" s="51"/>
      <c r="J46" s="51"/>
      <c r="K46" s="58"/>
      <c r="L46" s="57"/>
      <c r="M46" s="51"/>
      <c r="N46" s="58"/>
      <c r="O46" s="57"/>
      <c r="P46" s="51"/>
      <c r="Q46" s="58"/>
      <c r="R46" s="57"/>
      <c r="S46" s="51"/>
      <c r="T46" s="51"/>
      <c r="U46" s="58"/>
    </row>
    <row r="47" spans="2:21" s="15" customFormat="1" ht="11.25" hidden="1" outlineLevel="1" x14ac:dyDescent="0.2">
      <c r="B47" s="744"/>
      <c r="C47" s="745"/>
      <c r="D47" s="56"/>
      <c r="E47" s="406"/>
      <c r="F47" s="407"/>
      <c r="G47" s="407"/>
      <c r="H47" s="407"/>
      <c r="I47" s="407"/>
      <c r="J47" s="407"/>
      <c r="K47" s="408"/>
      <c r="L47" s="406"/>
      <c r="M47" s="407"/>
      <c r="N47" s="408"/>
      <c r="O47" s="406"/>
      <c r="P47" s="407"/>
      <c r="Q47" s="408"/>
      <c r="R47" s="406"/>
      <c r="S47" s="407"/>
      <c r="T47" s="407"/>
      <c r="U47" s="408"/>
    </row>
    <row r="48" spans="2:21" collapsed="1" x14ac:dyDescent="0.2"/>
    <row r="49" spans="2:21" ht="18.75" customHeight="1" x14ac:dyDescent="0.2">
      <c r="B49" s="739">
        <v>2019</v>
      </c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</row>
    <row r="50" spans="2:21" ht="12" hidden="1" customHeight="1" outlineLevel="1" x14ac:dyDescent="0.2">
      <c r="B50" s="740" t="s">
        <v>93</v>
      </c>
      <c r="C50" s="741"/>
      <c r="D50" s="62" t="s">
        <v>179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6"/>
    </row>
    <row r="51" spans="2:21" hidden="1" outlineLevel="1" x14ac:dyDescent="0.2">
      <c r="B51" s="742"/>
      <c r="C51" s="743"/>
      <c r="D51" s="63" t="s">
        <v>180</v>
      </c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5"/>
    </row>
    <row r="52" spans="2:21" hidden="1" outlineLevel="1" x14ac:dyDescent="0.2">
      <c r="B52" s="742"/>
      <c r="C52" s="743"/>
      <c r="D52" s="63" t="s">
        <v>181</v>
      </c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5"/>
    </row>
    <row r="53" spans="2:21" hidden="1" outlineLevel="1" x14ac:dyDescent="0.2">
      <c r="B53" s="742"/>
      <c r="C53" s="743"/>
      <c r="D53" s="746" t="s">
        <v>182</v>
      </c>
      <c r="E53" s="746"/>
      <c r="F53" s="746"/>
      <c r="G53" s="746"/>
      <c r="H53" s="746"/>
      <c r="I53" s="746"/>
      <c r="J53" s="746"/>
      <c r="K53" s="746"/>
      <c r="L53" s="746"/>
      <c r="M53" s="746"/>
      <c r="N53" s="746"/>
      <c r="O53" s="746"/>
      <c r="P53" s="746"/>
      <c r="Q53" s="746"/>
      <c r="R53" s="746"/>
      <c r="S53" s="746"/>
      <c r="T53" s="746"/>
      <c r="U53" s="747"/>
    </row>
    <row r="54" spans="2:21" hidden="1" outlineLevel="1" x14ac:dyDescent="0.2">
      <c r="B54" s="742"/>
      <c r="C54" s="743"/>
      <c r="D54" s="55" t="s">
        <v>183</v>
      </c>
      <c r="E54" s="421" t="s">
        <v>184</v>
      </c>
      <c r="F54" s="421"/>
      <c r="G54" s="421"/>
      <c r="H54" s="421"/>
      <c r="I54" s="421"/>
      <c r="J54" s="421"/>
      <c r="K54" s="421"/>
      <c r="L54" s="421" t="s">
        <v>0</v>
      </c>
      <c r="M54" s="421"/>
      <c r="N54" s="421"/>
      <c r="O54" s="421" t="s">
        <v>185</v>
      </c>
      <c r="P54" s="421"/>
      <c r="Q54" s="421"/>
      <c r="R54" s="421" t="s">
        <v>186</v>
      </c>
      <c r="S54" s="421"/>
      <c r="T54" s="421"/>
      <c r="U54" s="421"/>
    </row>
    <row r="55" spans="2:21" hidden="1" outlineLevel="1" x14ac:dyDescent="0.2">
      <c r="B55" s="742"/>
      <c r="C55" s="743"/>
      <c r="D55" s="56"/>
      <c r="E55" s="406"/>
      <c r="F55" s="407"/>
      <c r="G55" s="407"/>
      <c r="H55" s="407"/>
      <c r="I55" s="407"/>
      <c r="J55" s="407"/>
      <c r="K55" s="408"/>
      <c r="L55" s="406"/>
      <c r="M55" s="407"/>
      <c r="N55" s="408"/>
      <c r="O55" s="406"/>
      <c r="P55" s="407"/>
      <c r="Q55" s="408"/>
      <c r="R55" s="406"/>
      <c r="S55" s="407"/>
      <c r="T55" s="407"/>
      <c r="U55" s="408"/>
    </row>
    <row r="56" spans="2:21" hidden="1" outlineLevel="1" x14ac:dyDescent="0.2">
      <c r="B56" s="742"/>
      <c r="C56" s="743"/>
      <c r="D56" s="56"/>
      <c r="E56" s="57"/>
      <c r="F56" s="51"/>
      <c r="G56" s="51"/>
      <c r="H56" s="51"/>
      <c r="I56" s="51"/>
      <c r="J56" s="51"/>
      <c r="K56" s="58"/>
      <c r="L56" s="57"/>
      <c r="M56" s="51"/>
      <c r="N56" s="58"/>
      <c r="O56" s="57"/>
      <c r="P56" s="51"/>
      <c r="Q56" s="58"/>
      <c r="R56" s="57"/>
      <c r="S56" s="51"/>
      <c r="T56" s="51"/>
      <c r="U56" s="58"/>
    </row>
    <row r="57" spans="2:21" hidden="1" outlineLevel="1" x14ac:dyDescent="0.2">
      <c r="B57" s="744"/>
      <c r="C57" s="745"/>
      <c r="D57" s="56"/>
      <c r="E57" s="406"/>
      <c r="F57" s="407"/>
      <c r="G57" s="407"/>
      <c r="H57" s="407"/>
      <c r="I57" s="407"/>
      <c r="J57" s="407"/>
      <c r="K57" s="408"/>
      <c r="L57" s="406"/>
      <c r="M57" s="407"/>
      <c r="N57" s="408"/>
      <c r="O57" s="406"/>
      <c r="P57" s="407"/>
      <c r="Q57" s="408"/>
      <c r="R57" s="406"/>
      <c r="S57" s="407"/>
      <c r="T57" s="407"/>
      <c r="U57" s="408"/>
    </row>
    <row r="58" spans="2:21" collapsed="1" x14ac:dyDescent="0.2"/>
    <row r="59" spans="2:21" ht="12" customHeight="1" x14ac:dyDescent="0.2"/>
    <row r="60" spans="2:21" ht="12" customHeight="1" x14ac:dyDescent="0.2"/>
    <row r="61" spans="2:21" s="15" customFormat="1" ht="20.25" customHeight="1" x14ac:dyDescent="0.2">
      <c r="B61" s="448" t="s">
        <v>313</v>
      </c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</row>
    <row r="62" spans="2:21" ht="12" hidden="1" customHeight="1" outlineLevel="1" x14ac:dyDescent="0.2"/>
    <row r="63" spans="2:21" ht="12" hidden="1" customHeight="1" outlineLevel="1" x14ac:dyDescent="0.2">
      <c r="B63" s="765" t="s">
        <v>118</v>
      </c>
      <c r="C63" s="765"/>
      <c r="D63" s="765"/>
      <c r="E63" s="765"/>
      <c r="F63" s="765"/>
      <c r="G63" s="765"/>
      <c r="H63" s="767" t="s">
        <v>306</v>
      </c>
      <c r="I63" s="767"/>
      <c r="J63" s="767"/>
      <c r="K63" s="767"/>
      <c r="L63"/>
      <c r="M63"/>
      <c r="N63"/>
      <c r="O63"/>
    </row>
    <row r="64" spans="2:21" ht="12" hidden="1" customHeight="1" outlineLevel="1" x14ac:dyDescent="0.2">
      <c r="B64" s="766"/>
      <c r="C64" s="766"/>
      <c r="D64" s="766"/>
      <c r="E64" s="766"/>
      <c r="F64" s="766"/>
      <c r="G64" s="766"/>
      <c r="H64" s="768"/>
      <c r="I64" s="768"/>
      <c r="J64" s="768"/>
      <c r="K64" s="768"/>
      <c r="L64"/>
      <c r="M64"/>
      <c r="N64"/>
      <c r="O64"/>
    </row>
    <row r="65" spans="2:21" ht="12" hidden="1" customHeight="1" outlineLevel="1" x14ac:dyDescent="0.2">
      <c r="B65" s="503" t="s">
        <v>275</v>
      </c>
      <c r="C65" s="504"/>
      <c r="D65" s="504"/>
      <c r="E65" s="504"/>
      <c r="F65" s="504"/>
      <c r="G65" s="505"/>
      <c r="H65" s="769">
        <f>H72/J72</f>
        <v>3.6649078930919551E-2</v>
      </c>
      <c r="I65" s="770"/>
      <c r="J65" s="770"/>
      <c r="K65" s="771"/>
      <c r="L65"/>
      <c r="M65"/>
      <c r="N65"/>
      <c r="O65"/>
    </row>
    <row r="66" spans="2:21" hidden="1" outlineLevel="1" x14ac:dyDescent="0.2">
      <c r="B66" s="506"/>
      <c r="C66" s="507"/>
      <c r="D66" s="507"/>
      <c r="E66" s="507"/>
      <c r="F66" s="507"/>
      <c r="G66" s="508"/>
      <c r="H66" s="772"/>
      <c r="I66" s="773"/>
      <c r="J66" s="773"/>
      <c r="K66" s="774"/>
      <c r="L66"/>
      <c r="M66"/>
      <c r="N66"/>
      <c r="O66"/>
    </row>
    <row r="67" spans="2:21" hidden="1" outlineLevel="1" x14ac:dyDescent="0.2">
      <c r="B67" s="32"/>
      <c r="C67" s="32"/>
      <c r="D67" s="32"/>
      <c r="E67" s="32"/>
      <c r="F67" s="32"/>
      <c r="G67" s="32"/>
      <c r="H67" s="98"/>
      <c r="I67" s="98"/>
      <c r="J67" s="98"/>
      <c r="K67" s="98"/>
      <c r="L67"/>
      <c r="M67"/>
      <c r="N67"/>
      <c r="O67"/>
    </row>
    <row r="68" spans="2:21" ht="12" hidden="1" customHeight="1" outlineLevel="1" x14ac:dyDescent="0.2"/>
    <row r="69" spans="2:21" s="16" customFormat="1" ht="28.5" hidden="1" customHeight="1" outlineLevel="1" x14ac:dyDescent="0.2">
      <c r="B69" s="109" t="s">
        <v>119</v>
      </c>
      <c r="C69" s="111" t="s">
        <v>301</v>
      </c>
      <c r="D69" s="748" t="s">
        <v>200</v>
      </c>
      <c r="E69" s="749"/>
      <c r="F69" s="749"/>
      <c r="G69" s="750"/>
      <c r="H69" s="763" t="s">
        <v>303</v>
      </c>
      <c r="I69" s="764"/>
      <c r="J69" s="763" t="s">
        <v>432</v>
      </c>
      <c r="K69" s="764"/>
      <c r="L69"/>
      <c r="M69"/>
      <c r="N69"/>
      <c r="O69"/>
      <c r="P69"/>
      <c r="Q69"/>
    </row>
    <row r="70" spans="2:21" s="16" customFormat="1" hidden="1" outlineLevel="1" x14ac:dyDescent="0.2">
      <c r="B70" s="148">
        <v>1</v>
      </c>
      <c r="C70" s="110" t="s">
        <v>270</v>
      </c>
      <c r="D70" s="110" t="s">
        <v>307</v>
      </c>
      <c r="E70" s="110"/>
      <c r="F70" s="110"/>
      <c r="G70" s="110"/>
      <c r="H70" s="738">
        <v>357922.47</v>
      </c>
      <c r="I70" s="738"/>
      <c r="J70" s="738">
        <v>9877259.6899999995</v>
      </c>
      <c r="K70" s="738"/>
      <c r="L70"/>
      <c r="M70"/>
      <c r="N70"/>
      <c r="O70"/>
      <c r="P70"/>
      <c r="Q70"/>
    </row>
    <row r="71" spans="2:21" s="16" customFormat="1" hidden="1" outlineLevel="1" x14ac:dyDescent="0.2">
      <c r="B71" s="64">
        <v>1</v>
      </c>
      <c r="C71" s="110" t="s">
        <v>427</v>
      </c>
      <c r="D71" s="110" t="s">
        <v>307</v>
      </c>
      <c r="E71" s="110"/>
      <c r="F71" s="110"/>
      <c r="G71" s="110"/>
      <c r="H71" s="738">
        <v>4070</v>
      </c>
      <c r="I71" s="738"/>
      <c r="J71" s="738"/>
      <c r="K71" s="738"/>
      <c r="L71"/>
      <c r="M71"/>
      <c r="N71"/>
      <c r="O71"/>
      <c r="P71"/>
      <c r="Q71"/>
    </row>
    <row r="72" spans="2:21" s="16" customFormat="1" hidden="1" outlineLevel="1" x14ac:dyDescent="0.2">
      <c r="B72" s="628" t="s">
        <v>168</v>
      </c>
      <c r="C72" s="628"/>
      <c r="D72" s="628"/>
      <c r="E72" s="628"/>
      <c r="F72" s="628"/>
      <c r="G72" s="628"/>
      <c r="H72" s="630">
        <f>SUM(H70:I71)</f>
        <v>361992.47</v>
      </c>
      <c r="I72" s="630"/>
      <c r="J72" s="630">
        <f>SUM(J70:K71)</f>
        <v>9877259.6899999995</v>
      </c>
      <c r="K72" s="630"/>
      <c r="L72"/>
      <c r="M72"/>
      <c r="N72"/>
      <c r="O72"/>
      <c r="P72"/>
      <c r="Q72"/>
    </row>
    <row r="73" spans="2:21" ht="12" hidden="1" customHeight="1" outlineLevel="1" x14ac:dyDescent="0.2"/>
    <row r="74" spans="2:21" ht="12" customHeight="1" collapsed="1" x14ac:dyDescent="0.2"/>
    <row r="75" spans="2:21" ht="12" customHeight="1" x14ac:dyDescent="0.2"/>
    <row r="76" spans="2:21" ht="12" customHeight="1" x14ac:dyDescent="0.2"/>
    <row r="77" spans="2:21" s="15" customFormat="1" ht="20.25" customHeight="1" x14ac:dyDescent="0.2">
      <c r="B77" s="448" t="s">
        <v>314</v>
      </c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</row>
    <row r="78" spans="2:21" ht="12" customHeight="1" outlineLevel="1" x14ac:dyDescent="0.2">
      <c r="E78" s="147"/>
    </row>
    <row r="79" spans="2:21" ht="12" customHeight="1" outlineLevel="1" x14ac:dyDescent="0.2">
      <c r="B79" s="765" t="s">
        <v>118</v>
      </c>
      <c r="C79" s="765"/>
      <c r="D79" s="765"/>
      <c r="E79" s="765"/>
      <c r="F79" s="765"/>
      <c r="G79" s="765"/>
      <c r="H79" s="767" t="s">
        <v>306</v>
      </c>
      <c r="I79" s="767"/>
      <c r="J79" s="767"/>
      <c r="K79" s="767"/>
      <c r="L79"/>
      <c r="M79"/>
      <c r="N79"/>
      <c r="O79"/>
    </row>
    <row r="80" spans="2:21" ht="12" customHeight="1" outlineLevel="1" x14ac:dyDescent="0.2">
      <c r="B80" s="766"/>
      <c r="C80" s="766"/>
      <c r="D80" s="766"/>
      <c r="E80" s="766"/>
      <c r="F80" s="766"/>
      <c r="G80" s="766"/>
      <c r="H80" s="768"/>
      <c r="I80" s="768"/>
      <c r="J80" s="768"/>
      <c r="K80" s="768"/>
      <c r="L80"/>
      <c r="M80"/>
      <c r="N80"/>
      <c r="O80"/>
    </row>
    <row r="81" spans="2:17" ht="12" customHeight="1" outlineLevel="1" x14ac:dyDescent="0.2">
      <c r="B81" s="503" t="s">
        <v>480</v>
      </c>
      <c r="C81" s="504"/>
      <c r="D81" s="504"/>
      <c r="E81" s="504"/>
      <c r="F81" s="504"/>
      <c r="G81" s="505"/>
      <c r="H81" s="769">
        <f>H88/J88</f>
        <v>3.5532733806546875E-2</v>
      </c>
      <c r="I81" s="770"/>
      <c r="J81" s="770"/>
      <c r="K81" s="771"/>
      <c r="L81"/>
      <c r="M81"/>
      <c r="N81"/>
      <c r="O81"/>
    </row>
    <row r="82" spans="2:17" outlineLevel="1" x14ac:dyDescent="0.2">
      <c r="B82" s="506"/>
      <c r="C82" s="507"/>
      <c r="D82" s="507"/>
      <c r="E82" s="507"/>
      <c r="F82" s="507"/>
      <c r="G82" s="508"/>
      <c r="H82" s="772"/>
      <c r="I82" s="773"/>
      <c r="J82" s="773"/>
      <c r="K82" s="774"/>
      <c r="L82"/>
      <c r="M82"/>
      <c r="N82"/>
      <c r="O82"/>
    </row>
    <row r="83" spans="2:17" outlineLevel="1" x14ac:dyDescent="0.2">
      <c r="B83" s="32"/>
      <c r="C83" s="32"/>
      <c r="D83" s="32"/>
      <c r="E83" s="32"/>
      <c r="F83" s="32"/>
      <c r="G83" s="32"/>
      <c r="H83" s="146"/>
      <c r="I83" s="146"/>
      <c r="J83" s="146"/>
      <c r="K83" s="146"/>
      <c r="L83"/>
      <c r="M83"/>
      <c r="N83"/>
      <c r="O83"/>
    </row>
    <row r="84" spans="2:17" ht="12" customHeight="1" outlineLevel="1" x14ac:dyDescent="0.2">
      <c r="E84" s="147"/>
    </row>
    <row r="85" spans="2:17" s="16" customFormat="1" ht="28.5" customHeight="1" outlineLevel="1" x14ac:dyDescent="0.2">
      <c r="B85" s="145" t="s">
        <v>119</v>
      </c>
      <c r="C85" s="111" t="s">
        <v>301</v>
      </c>
      <c r="D85" s="748" t="s">
        <v>200</v>
      </c>
      <c r="E85" s="749"/>
      <c r="F85" s="749"/>
      <c r="G85" s="750"/>
      <c r="H85" s="763" t="s">
        <v>303</v>
      </c>
      <c r="I85" s="764"/>
      <c r="J85" s="763" t="s">
        <v>432</v>
      </c>
      <c r="K85" s="764"/>
      <c r="L85"/>
      <c r="M85"/>
      <c r="N85"/>
      <c r="O85"/>
      <c r="P85"/>
      <c r="Q85"/>
    </row>
    <row r="86" spans="2:17" s="16" customFormat="1" outlineLevel="1" x14ac:dyDescent="0.2">
      <c r="B86" s="148">
        <v>1</v>
      </c>
      <c r="C86" s="110" t="s">
        <v>270</v>
      </c>
      <c r="D86" s="110" t="s">
        <v>307</v>
      </c>
      <c r="E86" s="110"/>
      <c r="F86" s="110"/>
      <c r="G86" s="110"/>
      <c r="H86" s="738">
        <v>367311.25</v>
      </c>
      <c r="I86" s="738"/>
      <c r="J86" s="738">
        <v>10337264</v>
      </c>
      <c r="K86" s="738"/>
      <c r="L86"/>
      <c r="M86"/>
      <c r="N86"/>
      <c r="O86"/>
      <c r="P86"/>
      <c r="Q86"/>
    </row>
    <row r="87" spans="2:17" s="16" customFormat="1" outlineLevel="1" x14ac:dyDescent="0.2">
      <c r="B87" s="148"/>
      <c r="C87" s="110"/>
      <c r="D87" s="110"/>
      <c r="E87" s="110"/>
      <c r="F87" s="110"/>
      <c r="G87" s="110"/>
      <c r="H87" s="738"/>
      <c r="I87" s="738"/>
      <c r="J87" s="738"/>
      <c r="K87" s="738"/>
      <c r="L87"/>
      <c r="M87"/>
      <c r="N87"/>
      <c r="O87"/>
      <c r="P87"/>
      <c r="Q87"/>
    </row>
    <row r="88" spans="2:17" s="16" customFormat="1" outlineLevel="1" x14ac:dyDescent="0.2">
      <c r="B88" s="628" t="s">
        <v>168</v>
      </c>
      <c r="C88" s="628"/>
      <c r="D88" s="628"/>
      <c r="E88" s="628"/>
      <c r="F88" s="628"/>
      <c r="G88" s="628"/>
      <c r="H88" s="630">
        <f>SUM(H86:I87)</f>
        <v>367311.25</v>
      </c>
      <c r="I88" s="630"/>
      <c r="J88" s="630">
        <f>SUM(J86:K87)</f>
        <v>10337264</v>
      </c>
      <c r="K88" s="630"/>
      <c r="L88"/>
      <c r="M88"/>
      <c r="N88"/>
      <c r="O88"/>
      <c r="P88"/>
      <c r="Q88"/>
    </row>
    <row r="89" spans="2:17" ht="12" customHeight="1" outlineLevel="1" x14ac:dyDescent="0.2">
      <c r="E89" s="147"/>
    </row>
    <row r="90" spans="2:17" ht="12" customHeight="1" x14ac:dyDescent="0.2">
      <c r="E90" s="147"/>
    </row>
    <row r="91" spans="2:17" ht="12" customHeight="1" x14ac:dyDescent="0.2"/>
    <row r="92" spans="2:17" ht="12" customHeight="1" x14ac:dyDescent="0.2"/>
    <row r="93" spans="2:17" ht="12" customHeight="1" x14ac:dyDescent="0.2"/>
    <row r="94" spans="2:17" ht="12" hidden="1" customHeight="1" x14ac:dyDescent="0.2"/>
    <row r="95" spans="2:17" ht="12" hidden="1" customHeight="1" x14ac:dyDescent="0.2"/>
    <row r="96" spans="2:17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  <row r="189" ht="12" hidden="1" customHeight="1" x14ac:dyDescent="0.2"/>
    <row r="190" ht="12" hidden="1" customHeight="1" x14ac:dyDescent="0.2"/>
    <row r="191" ht="12" hidden="1" customHeight="1" x14ac:dyDescent="0.2"/>
    <row r="192" ht="12" hidden="1" customHeight="1" x14ac:dyDescent="0.2"/>
    <row r="193" ht="12" hidden="1" customHeight="1" x14ac:dyDescent="0.2"/>
    <row r="194" ht="12" hidden="1" customHeight="1" x14ac:dyDescent="0.2"/>
    <row r="195" ht="12" hidden="1" customHeight="1" x14ac:dyDescent="0.2"/>
    <row r="196" ht="12" hidden="1" customHeight="1" x14ac:dyDescent="0.2"/>
    <row r="197" ht="12" hidden="1" customHeight="1" x14ac:dyDescent="0.2"/>
    <row r="198" ht="12" hidden="1" customHeight="1" x14ac:dyDescent="0.2"/>
    <row r="199" ht="12" hidden="1" customHeight="1" x14ac:dyDescent="0.2"/>
    <row r="200" ht="12" hidden="1" customHeight="1" x14ac:dyDescent="0.2"/>
    <row r="201" ht="12" hidden="1" customHeight="1" x14ac:dyDescent="0.2"/>
    <row r="202" ht="12" hidden="1" customHeight="1" x14ac:dyDescent="0.2"/>
    <row r="203" ht="12" hidden="1" customHeight="1" x14ac:dyDescent="0.2"/>
    <row r="204" ht="12" hidden="1" customHeight="1" x14ac:dyDescent="0.2"/>
    <row r="205" ht="12" hidden="1" customHeight="1" x14ac:dyDescent="0.2"/>
    <row r="206" ht="12" hidden="1" customHeight="1" x14ac:dyDescent="0.2"/>
    <row r="207" ht="12" hidden="1" customHeight="1" x14ac:dyDescent="0.2"/>
    <row r="208" ht="12" hidden="1" customHeight="1" x14ac:dyDescent="0.2"/>
    <row r="209" ht="12" hidden="1" customHeight="1" x14ac:dyDescent="0.2"/>
    <row r="210" ht="12" hidden="1" customHeight="1" x14ac:dyDescent="0.2"/>
    <row r="211" ht="12" hidden="1" customHeight="1" x14ac:dyDescent="0.2"/>
    <row r="212" ht="12" hidden="1" customHeight="1" x14ac:dyDescent="0.2"/>
    <row r="213" ht="12" hidden="1" customHeight="1" x14ac:dyDescent="0.2"/>
    <row r="214" ht="12" hidden="1" customHeight="1" x14ac:dyDescent="0.2"/>
    <row r="215" ht="12" hidden="1" customHeight="1" x14ac:dyDescent="0.2"/>
    <row r="216" ht="12" hidden="1" customHeight="1" x14ac:dyDescent="0.2"/>
    <row r="217" ht="12" hidden="1" customHeight="1" x14ac:dyDescent="0.2"/>
    <row r="218" ht="12" hidden="1" customHeight="1" x14ac:dyDescent="0.2"/>
    <row r="219" ht="12" hidden="1" customHeight="1" x14ac:dyDescent="0.2"/>
    <row r="220" ht="12" hidden="1" customHeight="1" x14ac:dyDescent="0.2"/>
    <row r="221" ht="12" hidden="1" customHeight="1" x14ac:dyDescent="0.2"/>
    <row r="222" ht="12" hidden="1" customHeight="1" x14ac:dyDescent="0.2"/>
    <row r="223" ht="12" hidden="1" customHeight="1" x14ac:dyDescent="0.2"/>
    <row r="224" ht="12" hidden="1" customHeight="1" x14ac:dyDescent="0.2"/>
    <row r="225" ht="12" hidden="1" customHeight="1" x14ac:dyDescent="0.2"/>
    <row r="226" ht="12" hidden="1" customHeight="1" x14ac:dyDescent="0.2"/>
    <row r="227" ht="12" hidden="1" customHeight="1" x14ac:dyDescent="0.2"/>
    <row r="228" ht="12" hidden="1" customHeight="1" x14ac:dyDescent="0.2"/>
    <row r="229" ht="12" hidden="1" customHeight="1" x14ac:dyDescent="0.2"/>
    <row r="230" ht="12" hidden="1" customHeight="1" x14ac:dyDescent="0.2"/>
    <row r="231" ht="12" hidden="1" customHeight="1" x14ac:dyDescent="0.2"/>
    <row r="232" ht="12" hidden="1" customHeight="1" x14ac:dyDescent="0.2"/>
    <row r="233" ht="12" hidden="1" customHeight="1" x14ac:dyDescent="0.2"/>
    <row r="234" ht="12" hidden="1" customHeight="1" x14ac:dyDescent="0.2"/>
    <row r="235" ht="12" hidden="1" customHeight="1" x14ac:dyDescent="0.2"/>
    <row r="236" ht="12" hidden="1" customHeight="1" x14ac:dyDescent="0.2"/>
    <row r="237" ht="12" hidden="1" customHeight="1" x14ac:dyDescent="0.2"/>
    <row r="238" ht="12" hidden="1" customHeight="1" x14ac:dyDescent="0.2"/>
    <row r="239" ht="12" hidden="1" customHeight="1" x14ac:dyDescent="0.2"/>
    <row r="240" ht="12" hidden="1" customHeight="1" x14ac:dyDescent="0.2"/>
    <row r="241" ht="12" hidden="1" customHeight="1" x14ac:dyDescent="0.2"/>
    <row r="242" ht="12" hidden="1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</sheetData>
  <mergeCells count="124">
    <mergeCell ref="E57:K57"/>
    <mergeCell ref="L57:N57"/>
    <mergeCell ref="O57:Q57"/>
    <mergeCell ref="R57:U57"/>
    <mergeCell ref="H87:I87"/>
    <mergeCell ref="J87:K87"/>
    <mergeCell ref="B88:G88"/>
    <mergeCell ref="H88:I88"/>
    <mergeCell ref="J88:K88"/>
    <mergeCell ref="B77:U77"/>
    <mergeCell ref="B79:G80"/>
    <mergeCell ref="H79:K80"/>
    <mergeCell ref="B81:G82"/>
    <mergeCell ref="H81:K82"/>
    <mergeCell ref="D85:G85"/>
    <mergeCell ref="H85:I85"/>
    <mergeCell ref="J85:K85"/>
    <mergeCell ref="H86:I86"/>
    <mergeCell ref="J86:K86"/>
    <mergeCell ref="H71:I71"/>
    <mergeCell ref="J71:K71"/>
    <mergeCell ref="B72:G72"/>
    <mergeCell ref="H72:I72"/>
    <mergeCell ref="J72:K72"/>
    <mergeCell ref="E45:K45"/>
    <mergeCell ref="L45:N45"/>
    <mergeCell ref="O45:Q45"/>
    <mergeCell ref="R45:U45"/>
    <mergeCell ref="B35:G35"/>
    <mergeCell ref="B33:G33"/>
    <mergeCell ref="H70:I70"/>
    <mergeCell ref="J70:K70"/>
    <mergeCell ref="B49:U49"/>
    <mergeCell ref="B50:C57"/>
    <mergeCell ref="E50:U50"/>
    <mergeCell ref="E51:U51"/>
    <mergeCell ref="E52:U52"/>
    <mergeCell ref="D53:U53"/>
    <mergeCell ref="E54:K54"/>
    <mergeCell ref="L54:N54"/>
    <mergeCell ref="O54:Q54"/>
    <mergeCell ref="R54:U54"/>
    <mergeCell ref="E55:K55"/>
    <mergeCell ref="L55:N55"/>
    <mergeCell ref="O55:Q55"/>
    <mergeCell ref="R55:U55"/>
    <mergeCell ref="D69:G69"/>
    <mergeCell ref="H69:I69"/>
    <mergeCell ref="L47:N47"/>
    <mergeCell ref="O47:Q47"/>
    <mergeCell ref="R47:U47"/>
    <mergeCell ref="O30:U31"/>
    <mergeCell ref="H32:N32"/>
    <mergeCell ref="O32:U32"/>
    <mergeCell ref="H33:N33"/>
    <mergeCell ref="O33:U33"/>
    <mergeCell ref="H35:N35"/>
    <mergeCell ref="O35:U35"/>
    <mergeCell ref="B37:U37"/>
    <mergeCell ref="B38:U38"/>
    <mergeCell ref="B39:U39"/>
    <mergeCell ref="B40:C47"/>
    <mergeCell ref="E40:U40"/>
    <mergeCell ref="E47:K47"/>
    <mergeCell ref="B32:G32"/>
    <mergeCell ref="E41:U41"/>
    <mergeCell ref="E42:U42"/>
    <mergeCell ref="D43:U43"/>
    <mergeCell ref="E44:K44"/>
    <mergeCell ref="L44:N44"/>
    <mergeCell ref="O44:Q44"/>
    <mergeCell ref="R44:U44"/>
    <mergeCell ref="B10:D10"/>
    <mergeCell ref="E10:U10"/>
    <mergeCell ref="B2:D4"/>
    <mergeCell ref="E2:U4"/>
    <mergeCell ref="B6:U6"/>
    <mergeCell ref="B7:B8"/>
    <mergeCell ref="C7:U8"/>
    <mergeCell ref="B11:D11"/>
    <mergeCell ref="E11:U11"/>
    <mergeCell ref="E26:G26"/>
    <mergeCell ref="H26:U26"/>
    <mergeCell ref="H30:N31"/>
    <mergeCell ref="B12:D12"/>
    <mergeCell ref="E12:U12"/>
    <mergeCell ref="B13:D13"/>
    <mergeCell ref="E13:U13"/>
    <mergeCell ref="B14:D14"/>
    <mergeCell ref="E14:U14"/>
    <mergeCell ref="B15:D15"/>
    <mergeCell ref="E15:U15"/>
    <mergeCell ref="B16:D16"/>
    <mergeCell ref="E16:U16"/>
    <mergeCell ref="H22:N22"/>
    <mergeCell ref="O22:U22"/>
    <mergeCell ref="B22:D26"/>
    <mergeCell ref="E22:G23"/>
    <mergeCell ref="H23:N23"/>
    <mergeCell ref="O23:U23"/>
    <mergeCell ref="B61:U61"/>
    <mergeCell ref="B63:G64"/>
    <mergeCell ref="H63:K64"/>
    <mergeCell ref="B65:G66"/>
    <mergeCell ref="H65:K66"/>
    <mergeCell ref="J69:K69"/>
    <mergeCell ref="B17:D17"/>
    <mergeCell ref="E17:U17"/>
    <mergeCell ref="B18:D18"/>
    <mergeCell ref="E18:U18"/>
    <mergeCell ref="B19:D19"/>
    <mergeCell ref="E19:U19"/>
    <mergeCell ref="B20:D20"/>
    <mergeCell ref="E20:U20"/>
    <mergeCell ref="B29:B31"/>
    <mergeCell ref="B21:D21"/>
    <mergeCell ref="E21:U21"/>
    <mergeCell ref="C29:G31"/>
    <mergeCell ref="H29:U29"/>
    <mergeCell ref="B28:U28"/>
    <mergeCell ref="E24:G24"/>
    <mergeCell ref="H24:U24"/>
    <mergeCell ref="E25:G25"/>
    <mergeCell ref="H25:U25"/>
  </mergeCells>
  <conditionalFormatting sqref="E11">
    <cfRule type="expression" priority="40" stopIfTrue="1">
      <formula>#REF!=""</formula>
    </cfRule>
    <cfRule type="expression" dxfId="13" priority="41" stopIfTrue="1">
      <formula>E11&lt;&gt;""</formula>
    </cfRule>
    <cfRule type="expression" dxfId="12" priority="42" stopIfTrue="1">
      <formula>#REF!&lt;&gt;""</formula>
    </cfRule>
  </conditionalFormatting>
  <conditionalFormatting sqref="E13 E19">
    <cfRule type="expression" priority="37" stopIfTrue="1">
      <formula>#REF!=""</formula>
    </cfRule>
    <cfRule type="expression" dxfId="11" priority="38" stopIfTrue="1">
      <formula>E13&lt;&gt;""</formula>
    </cfRule>
    <cfRule type="expression" dxfId="10" priority="39" stopIfTrue="1">
      <formula>#REF!&lt;&gt;""</formula>
    </cfRule>
  </conditionalFormatting>
  <conditionalFormatting sqref="E15">
    <cfRule type="expression" priority="25" stopIfTrue="1">
      <formula>#REF!=""</formula>
    </cfRule>
    <cfRule type="expression" dxfId="9" priority="26" stopIfTrue="1">
      <formula>E15&lt;&gt;""</formula>
    </cfRule>
    <cfRule type="expression" dxfId="8" priority="27" stopIfTrue="1">
      <formula>#REF!&lt;&gt;""</formula>
    </cfRule>
  </conditionalFormatting>
  <conditionalFormatting sqref="E17">
    <cfRule type="expression" priority="22" stopIfTrue="1">
      <formula>#REF!=""</formula>
    </cfRule>
    <cfRule type="expression" dxfId="7" priority="23" stopIfTrue="1">
      <formula>E17&lt;&gt;""</formula>
    </cfRule>
    <cfRule type="expression" dxfId="6" priority="24" stopIfTrue="1">
      <formula>#REF!&lt;&gt;""</formula>
    </cfRule>
  </conditionalFormatting>
  <conditionalFormatting sqref="E21">
    <cfRule type="expression" priority="7" stopIfTrue="1">
      <formula>#REF!=""</formula>
    </cfRule>
    <cfRule type="expression" dxfId="5" priority="8" stopIfTrue="1">
      <formula>E21&lt;&gt;""</formula>
    </cfRule>
    <cfRule type="expression" dxfId="4" priority="9" stopIfTrue="1">
      <formula>#REF!&lt;&gt;""</formula>
    </cfRule>
  </conditionalFormatting>
  <dataValidations disablePrompts="1" count="1">
    <dataValidation type="list" allowBlank="1" showInputMessage="1" showErrorMessage="1" sqref="D982820:D982846 D917284:D917310 D851748:D851774 D786212:D786238 D720676:D720702 D655140:D655166 D589604:D589630 D524068:D524094 D458532:D458558 D392996:D393022 D327460:D327486 D261924:D261950 D196388:D196414 D130852:D130878 D65316:D65342" xr:uid="{00000000-0002-0000-15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R3&amp;C&amp;"Calibri,Regular"&amp;7 &amp;K01+04513/03/2019&amp;R&amp;"Calibri,Regular"&amp;7&amp;K01+045Página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115EA0FC-C80F-4BEF-90B6-57A9A36516D2}">
            <xm:f>'O2'!XEY29=""</xm:f>
            <x14:dxf/>
          </x14:cfRule>
          <x14:cfRule type="expression" priority="11" stopIfTrue="1" id="{805D6B95-ADE6-4E19-93A9-DFDDC612037A}">
            <xm:f>'O2'!H29&lt;&gt;""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12" stopIfTrue="1" id="{4747B1EE-6DB2-411E-BE53-32E95D7DF748}">
            <xm:f>'O2'!XEY29&lt;&gt;""</xm:f>
            <x14:dxf>
              <fill>
                <patternFill patternType="solid">
                  <bgColor indexed="13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4" stopIfTrue="1" id="{CE53F0F6-558F-4C6B-8F6D-EC2D0002AB33}">
            <xm:f>'O2'!C29=""</xm:f>
            <x14:dxf/>
          </x14:cfRule>
          <x14:cfRule type="expression" priority="5" stopIfTrue="1" id="{EFCA39AB-D525-4B23-B825-A24321A4F9BC}">
            <xm:f>'O2'!O29&lt;&gt;""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6" stopIfTrue="1" id="{7F588699-2AEB-41AB-B011-5954440B435D}">
            <xm:f>'O2'!C29&lt;&gt;""</xm:f>
            <x14:dxf>
              <fill>
                <patternFill patternType="solid">
                  <bgColor indexed="13"/>
                </patternFill>
              </fill>
            </x14:dxf>
          </x14:cfRule>
          <xm:sqref>O30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WG41"/>
  <sheetViews>
    <sheetView showGridLines="0" showRuler="0" zoomScaleNormal="100" zoomScaleSheetLayoutView="100" zoomScalePageLayoutView="130" workbookViewId="0">
      <selection activeCell="D39" sqref="D39:V39"/>
    </sheetView>
  </sheetViews>
  <sheetFormatPr defaultColWidth="0" defaultRowHeight="12" customHeight="1" zeroHeight="1" x14ac:dyDescent="0.2"/>
  <cols>
    <col min="1" max="1" width="3.5703125" style="155" customWidth="1"/>
    <col min="2" max="2" width="4.28515625" style="155" customWidth="1"/>
    <col min="3" max="3" width="15" style="156" customWidth="1"/>
    <col min="4" max="4" width="15" style="155" customWidth="1"/>
    <col min="5" max="5" width="5.5703125" style="157" customWidth="1"/>
    <col min="6" max="7" width="5.5703125" style="155" customWidth="1"/>
    <col min="8" max="8" width="27.42578125" style="155" hidden="1" customWidth="1"/>
    <col min="9" max="9" width="10" style="155" customWidth="1"/>
    <col min="10" max="18" width="7.42578125" style="155" customWidth="1"/>
    <col min="19" max="20" width="5.42578125" style="155" hidden="1" customWidth="1"/>
    <col min="21" max="22" width="8.7109375" style="155" customWidth="1"/>
    <col min="23" max="23" width="3.5703125" style="155" customWidth="1"/>
    <col min="24" max="262" width="9.140625" style="155" hidden="1"/>
    <col min="263" max="263" width="10.5703125" style="155" hidden="1"/>
    <col min="264" max="264" width="10.140625" style="155" hidden="1"/>
    <col min="265" max="265" width="15.7109375" style="155" hidden="1"/>
    <col min="266" max="266" width="13.7109375" style="155" hidden="1"/>
    <col min="267" max="267" width="15.7109375" style="155" hidden="1"/>
    <col min="268" max="272" width="13.7109375" style="155" hidden="1"/>
    <col min="273" max="274" width="9.140625" style="155" hidden="1"/>
    <col min="275" max="275" width="12" style="155" hidden="1"/>
    <col min="276" max="518" width="9.140625" style="155" hidden="1"/>
    <col min="519" max="519" width="10.5703125" style="155" hidden="1"/>
    <col min="520" max="520" width="10.140625" style="155" hidden="1"/>
    <col min="521" max="521" width="15.7109375" style="155" hidden="1"/>
    <col min="522" max="522" width="13.7109375" style="155" hidden="1"/>
    <col min="523" max="523" width="15.7109375" style="155" hidden="1"/>
    <col min="524" max="528" width="13.7109375" style="155" hidden="1"/>
    <col min="529" max="530" width="9.140625" style="155" hidden="1"/>
    <col min="531" max="531" width="12" style="155" hidden="1"/>
    <col min="532" max="774" width="9.140625" style="155" hidden="1"/>
    <col min="775" max="775" width="10.5703125" style="155" hidden="1"/>
    <col min="776" max="776" width="10.140625" style="155" hidden="1"/>
    <col min="777" max="777" width="15.7109375" style="155" hidden="1"/>
    <col min="778" max="778" width="13.7109375" style="155" hidden="1"/>
    <col min="779" max="779" width="15.7109375" style="155" hidden="1"/>
    <col min="780" max="784" width="13.7109375" style="155" hidden="1"/>
    <col min="785" max="786" width="9.140625" style="155" hidden="1"/>
    <col min="787" max="787" width="12" style="155" hidden="1"/>
    <col min="788" max="1030" width="9.140625" style="155" hidden="1"/>
    <col min="1031" max="1031" width="10.5703125" style="155" hidden="1"/>
    <col min="1032" max="1032" width="10.140625" style="155" hidden="1"/>
    <col min="1033" max="1033" width="15.7109375" style="155" hidden="1"/>
    <col min="1034" max="1034" width="13.7109375" style="155" hidden="1"/>
    <col min="1035" max="1035" width="15.7109375" style="155" hidden="1"/>
    <col min="1036" max="1040" width="13.7109375" style="155" hidden="1"/>
    <col min="1041" max="1042" width="9.140625" style="155" hidden="1"/>
    <col min="1043" max="1043" width="12" style="155" hidden="1"/>
    <col min="1044" max="1286" width="9.140625" style="155" hidden="1"/>
    <col min="1287" max="1287" width="10.5703125" style="155" hidden="1"/>
    <col min="1288" max="1288" width="10.140625" style="155" hidden="1"/>
    <col min="1289" max="1289" width="15.7109375" style="155" hidden="1"/>
    <col min="1290" max="1290" width="13.7109375" style="155" hidden="1"/>
    <col min="1291" max="1291" width="15.7109375" style="155" hidden="1"/>
    <col min="1292" max="1296" width="13.7109375" style="155" hidden="1"/>
    <col min="1297" max="1298" width="9.140625" style="155" hidden="1"/>
    <col min="1299" max="1299" width="12" style="155" hidden="1"/>
    <col min="1300" max="1542" width="9.140625" style="155" hidden="1"/>
    <col min="1543" max="1543" width="10.5703125" style="155" hidden="1"/>
    <col min="1544" max="1544" width="10.140625" style="155" hidden="1"/>
    <col min="1545" max="1545" width="15.7109375" style="155" hidden="1"/>
    <col min="1546" max="1546" width="13.7109375" style="155" hidden="1"/>
    <col min="1547" max="1547" width="15.7109375" style="155" hidden="1"/>
    <col min="1548" max="1552" width="13.7109375" style="155" hidden="1"/>
    <col min="1553" max="1554" width="9.140625" style="155" hidden="1"/>
    <col min="1555" max="1555" width="12" style="155" hidden="1"/>
    <col min="1556" max="1798" width="9.140625" style="155" hidden="1"/>
    <col min="1799" max="1799" width="10.5703125" style="155" hidden="1"/>
    <col min="1800" max="1800" width="10.140625" style="155" hidden="1"/>
    <col min="1801" max="1801" width="15.7109375" style="155" hidden="1"/>
    <col min="1802" max="1802" width="13.7109375" style="155" hidden="1"/>
    <col min="1803" max="1803" width="15.7109375" style="155" hidden="1"/>
    <col min="1804" max="1808" width="13.7109375" style="155" hidden="1"/>
    <col min="1809" max="1810" width="9.140625" style="155" hidden="1"/>
    <col min="1811" max="1811" width="12" style="155" hidden="1"/>
    <col min="1812" max="2054" width="9.140625" style="155" hidden="1"/>
    <col min="2055" max="2055" width="10.5703125" style="155" hidden="1"/>
    <col min="2056" max="2056" width="10.140625" style="155" hidden="1"/>
    <col min="2057" max="2057" width="15.7109375" style="155" hidden="1"/>
    <col min="2058" max="2058" width="13.7109375" style="155" hidden="1"/>
    <col min="2059" max="2059" width="15.7109375" style="155" hidden="1"/>
    <col min="2060" max="2064" width="13.7109375" style="155" hidden="1"/>
    <col min="2065" max="2066" width="9.140625" style="155" hidden="1"/>
    <col min="2067" max="2067" width="12" style="155" hidden="1"/>
    <col min="2068" max="2310" width="9.140625" style="155" hidden="1"/>
    <col min="2311" max="2311" width="10.5703125" style="155" hidden="1"/>
    <col min="2312" max="2312" width="10.140625" style="155" hidden="1"/>
    <col min="2313" max="2313" width="15.7109375" style="155" hidden="1"/>
    <col min="2314" max="2314" width="13.7109375" style="155" hidden="1"/>
    <col min="2315" max="2315" width="15.7109375" style="155" hidden="1"/>
    <col min="2316" max="2320" width="13.7109375" style="155" hidden="1"/>
    <col min="2321" max="2322" width="9.140625" style="155" hidden="1"/>
    <col min="2323" max="2323" width="12" style="155" hidden="1"/>
    <col min="2324" max="2566" width="9.140625" style="155" hidden="1"/>
    <col min="2567" max="2567" width="10.5703125" style="155" hidden="1"/>
    <col min="2568" max="2568" width="10.140625" style="155" hidden="1"/>
    <col min="2569" max="2569" width="15.7109375" style="155" hidden="1"/>
    <col min="2570" max="2570" width="13.7109375" style="155" hidden="1"/>
    <col min="2571" max="2571" width="15.7109375" style="155" hidden="1"/>
    <col min="2572" max="2576" width="13.7109375" style="155" hidden="1"/>
    <col min="2577" max="2578" width="9.140625" style="155" hidden="1"/>
    <col min="2579" max="2579" width="12" style="155" hidden="1"/>
    <col min="2580" max="2822" width="9.140625" style="155" hidden="1"/>
    <col min="2823" max="2823" width="10.5703125" style="155" hidden="1"/>
    <col min="2824" max="2824" width="10.140625" style="155" hidden="1"/>
    <col min="2825" max="2825" width="15.7109375" style="155" hidden="1"/>
    <col min="2826" max="2826" width="13.7109375" style="155" hidden="1"/>
    <col min="2827" max="2827" width="15.7109375" style="155" hidden="1"/>
    <col min="2828" max="2832" width="13.7109375" style="155" hidden="1"/>
    <col min="2833" max="2834" width="9.140625" style="155" hidden="1"/>
    <col min="2835" max="2835" width="12" style="155" hidden="1"/>
    <col min="2836" max="3078" width="9.140625" style="155" hidden="1"/>
    <col min="3079" max="3079" width="10.5703125" style="155" hidden="1"/>
    <col min="3080" max="3080" width="10.140625" style="155" hidden="1"/>
    <col min="3081" max="3081" width="15.7109375" style="155" hidden="1"/>
    <col min="3082" max="3082" width="13.7109375" style="155" hidden="1"/>
    <col min="3083" max="3083" width="15.7109375" style="155" hidden="1"/>
    <col min="3084" max="3088" width="13.7109375" style="155" hidden="1"/>
    <col min="3089" max="3090" width="9.140625" style="155" hidden="1"/>
    <col min="3091" max="3091" width="12" style="155" hidden="1"/>
    <col min="3092" max="3334" width="9.140625" style="155" hidden="1"/>
    <col min="3335" max="3335" width="10.5703125" style="155" hidden="1"/>
    <col min="3336" max="3336" width="10.140625" style="155" hidden="1"/>
    <col min="3337" max="3337" width="15.7109375" style="155" hidden="1"/>
    <col min="3338" max="3338" width="13.7109375" style="155" hidden="1"/>
    <col min="3339" max="3339" width="15.7109375" style="155" hidden="1"/>
    <col min="3340" max="3344" width="13.7109375" style="155" hidden="1"/>
    <col min="3345" max="3346" width="9.140625" style="155" hidden="1"/>
    <col min="3347" max="3347" width="12" style="155" hidden="1"/>
    <col min="3348" max="3590" width="9.140625" style="155" hidden="1"/>
    <col min="3591" max="3591" width="10.5703125" style="155" hidden="1"/>
    <col min="3592" max="3592" width="10.140625" style="155" hidden="1"/>
    <col min="3593" max="3593" width="15.7109375" style="155" hidden="1"/>
    <col min="3594" max="3594" width="13.7109375" style="155" hidden="1"/>
    <col min="3595" max="3595" width="15.7109375" style="155" hidden="1"/>
    <col min="3596" max="3600" width="13.7109375" style="155" hidden="1"/>
    <col min="3601" max="3602" width="9.140625" style="155" hidden="1"/>
    <col min="3603" max="3603" width="12" style="155" hidden="1"/>
    <col min="3604" max="3846" width="9.140625" style="155" hidden="1"/>
    <col min="3847" max="3847" width="10.5703125" style="155" hidden="1"/>
    <col min="3848" max="3848" width="10.140625" style="155" hidden="1"/>
    <col min="3849" max="3849" width="15.7109375" style="155" hidden="1"/>
    <col min="3850" max="3850" width="13.7109375" style="155" hidden="1"/>
    <col min="3851" max="3851" width="15.7109375" style="155" hidden="1"/>
    <col min="3852" max="3856" width="13.7109375" style="155" hidden="1"/>
    <col min="3857" max="3858" width="9.140625" style="155" hidden="1"/>
    <col min="3859" max="3859" width="12" style="155" hidden="1"/>
    <col min="3860" max="4102" width="9.140625" style="155" hidden="1"/>
    <col min="4103" max="4103" width="10.5703125" style="155" hidden="1"/>
    <col min="4104" max="4104" width="10.140625" style="155" hidden="1"/>
    <col min="4105" max="4105" width="15.7109375" style="155" hidden="1"/>
    <col min="4106" max="4106" width="13.7109375" style="155" hidden="1"/>
    <col min="4107" max="4107" width="15.7109375" style="155" hidden="1"/>
    <col min="4108" max="4112" width="13.7109375" style="155" hidden="1"/>
    <col min="4113" max="4114" width="9.140625" style="155" hidden="1"/>
    <col min="4115" max="4115" width="12" style="155" hidden="1"/>
    <col min="4116" max="4358" width="9.140625" style="155" hidden="1"/>
    <col min="4359" max="4359" width="10.5703125" style="155" hidden="1"/>
    <col min="4360" max="4360" width="10.140625" style="155" hidden="1"/>
    <col min="4361" max="4361" width="15.7109375" style="155" hidden="1"/>
    <col min="4362" max="4362" width="13.7109375" style="155" hidden="1"/>
    <col min="4363" max="4363" width="15.7109375" style="155" hidden="1"/>
    <col min="4364" max="4368" width="13.7109375" style="155" hidden="1"/>
    <col min="4369" max="4370" width="9.140625" style="155" hidden="1"/>
    <col min="4371" max="4371" width="12" style="155" hidden="1"/>
    <col min="4372" max="4614" width="9.140625" style="155" hidden="1"/>
    <col min="4615" max="4615" width="10.5703125" style="155" hidden="1"/>
    <col min="4616" max="4616" width="10.140625" style="155" hidden="1"/>
    <col min="4617" max="4617" width="15.7109375" style="155" hidden="1"/>
    <col min="4618" max="4618" width="13.7109375" style="155" hidden="1"/>
    <col min="4619" max="4619" width="15.7109375" style="155" hidden="1"/>
    <col min="4620" max="4624" width="13.7109375" style="155" hidden="1"/>
    <col min="4625" max="4626" width="9.140625" style="155" hidden="1"/>
    <col min="4627" max="4627" width="12" style="155" hidden="1"/>
    <col min="4628" max="4870" width="9.140625" style="155" hidden="1"/>
    <col min="4871" max="4871" width="10.5703125" style="155" hidden="1"/>
    <col min="4872" max="4872" width="10.140625" style="155" hidden="1"/>
    <col min="4873" max="4873" width="15.7109375" style="155" hidden="1"/>
    <col min="4874" max="4874" width="13.7109375" style="155" hidden="1"/>
    <col min="4875" max="4875" width="15.7109375" style="155" hidden="1"/>
    <col min="4876" max="4880" width="13.7109375" style="155" hidden="1"/>
    <col min="4881" max="4882" width="9.140625" style="155" hidden="1"/>
    <col min="4883" max="4883" width="12" style="155" hidden="1"/>
    <col min="4884" max="5126" width="9.140625" style="155" hidden="1"/>
    <col min="5127" max="5127" width="10.5703125" style="155" hidden="1"/>
    <col min="5128" max="5128" width="10.140625" style="155" hidden="1"/>
    <col min="5129" max="5129" width="15.7109375" style="155" hidden="1"/>
    <col min="5130" max="5130" width="13.7109375" style="155" hidden="1"/>
    <col min="5131" max="5131" width="15.7109375" style="155" hidden="1"/>
    <col min="5132" max="5136" width="13.7109375" style="155" hidden="1"/>
    <col min="5137" max="5138" width="9.140625" style="155" hidden="1"/>
    <col min="5139" max="5139" width="12" style="155" hidden="1"/>
    <col min="5140" max="5382" width="9.140625" style="155" hidden="1"/>
    <col min="5383" max="5383" width="10.5703125" style="155" hidden="1"/>
    <col min="5384" max="5384" width="10.140625" style="155" hidden="1"/>
    <col min="5385" max="5385" width="15.7109375" style="155" hidden="1"/>
    <col min="5386" max="5386" width="13.7109375" style="155" hidden="1"/>
    <col min="5387" max="5387" width="15.7109375" style="155" hidden="1"/>
    <col min="5388" max="5392" width="13.7109375" style="155" hidden="1"/>
    <col min="5393" max="5394" width="9.140625" style="155" hidden="1"/>
    <col min="5395" max="5395" width="12" style="155" hidden="1"/>
    <col min="5396" max="5638" width="9.140625" style="155" hidden="1"/>
    <col min="5639" max="5639" width="10.5703125" style="155" hidden="1"/>
    <col min="5640" max="5640" width="10.140625" style="155" hidden="1"/>
    <col min="5641" max="5641" width="15.7109375" style="155" hidden="1"/>
    <col min="5642" max="5642" width="13.7109375" style="155" hidden="1"/>
    <col min="5643" max="5643" width="15.7109375" style="155" hidden="1"/>
    <col min="5644" max="5648" width="13.7109375" style="155" hidden="1"/>
    <col min="5649" max="5650" width="9.140625" style="155" hidden="1"/>
    <col min="5651" max="5651" width="12" style="155" hidden="1"/>
    <col min="5652" max="5894" width="9.140625" style="155" hidden="1"/>
    <col min="5895" max="5895" width="10.5703125" style="155" hidden="1"/>
    <col min="5896" max="5896" width="10.140625" style="155" hidden="1"/>
    <col min="5897" max="5897" width="15.7109375" style="155" hidden="1"/>
    <col min="5898" max="5898" width="13.7109375" style="155" hidden="1"/>
    <col min="5899" max="5899" width="15.7109375" style="155" hidden="1"/>
    <col min="5900" max="5904" width="13.7109375" style="155" hidden="1"/>
    <col min="5905" max="5906" width="9.140625" style="155" hidden="1"/>
    <col min="5907" max="5907" width="12" style="155" hidden="1"/>
    <col min="5908" max="6150" width="9.140625" style="155" hidden="1"/>
    <col min="6151" max="6151" width="10.5703125" style="155" hidden="1"/>
    <col min="6152" max="6152" width="10.140625" style="155" hidden="1"/>
    <col min="6153" max="6153" width="15.7109375" style="155" hidden="1"/>
    <col min="6154" max="6154" width="13.7109375" style="155" hidden="1"/>
    <col min="6155" max="6155" width="15.7109375" style="155" hidden="1"/>
    <col min="6156" max="6160" width="13.7109375" style="155" hidden="1"/>
    <col min="6161" max="6162" width="9.140625" style="155" hidden="1"/>
    <col min="6163" max="6163" width="12" style="155" hidden="1"/>
    <col min="6164" max="6406" width="9.140625" style="155" hidden="1"/>
    <col min="6407" max="6407" width="10.5703125" style="155" hidden="1"/>
    <col min="6408" max="6408" width="10.140625" style="155" hidden="1"/>
    <col min="6409" max="6409" width="15.7109375" style="155" hidden="1"/>
    <col min="6410" max="6410" width="13.7109375" style="155" hidden="1"/>
    <col min="6411" max="6411" width="15.7109375" style="155" hidden="1"/>
    <col min="6412" max="6416" width="13.7109375" style="155" hidden="1"/>
    <col min="6417" max="6418" width="9.140625" style="155" hidden="1"/>
    <col min="6419" max="6419" width="12" style="155" hidden="1"/>
    <col min="6420" max="6662" width="9.140625" style="155" hidden="1"/>
    <col min="6663" max="6663" width="10.5703125" style="155" hidden="1"/>
    <col min="6664" max="6664" width="10.140625" style="155" hidden="1"/>
    <col min="6665" max="6665" width="15.7109375" style="155" hidden="1"/>
    <col min="6666" max="6666" width="13.7109375" style="155" hidden="1"/>
    <col min="6667" max="6667" width="15.7109375" style="155" hidden="1"/>
    <col min="6668" max="6672" width="13.7109375" style="155" hidden="1"/>
    <col min="6673" max="6674" width="9.140625" style="155" hidden="1"/>
    <col min="6675" max="6675" width="12" style="155" hidden="1"/>
    <col min="6676" max="6918" width="9.140625" style="155" hidden="1"/>
    <col min="6919" max="6919" width="10.5703125" style="155" hidden="1"/>
    <col min="6920" max="6920" width="10.140625" style="155" hidden="1"/>
    <col min="6921" max="6921" width="15.7109375" style="155" hidden="1"/>
    <col min="6922" max="6922" width="13.7109375" style="155" hidden="1"/>
    <col min="6923" max="6923" width="15.7109375" style="155" hidden="1"/>
    <col min="6924" max="6928" width="13.7109375" style="155" hidden="1"/>
    <col min="6929" max="6930" width="9.140625" style="155" hidden="1"/>
    <col min="6931" max="6931" width="12" style="155" hidden="1"/>
    <col min="6932" max="7174" width="9.140625" style="155" hidden="1"/>
    <col min="7175" max="7175" width="10.5703125" style="155" hidden="1"/>
    <col min="7176" max="7176" width="10.140625" style="155" hidden="1"/>
    <col min="7177" max="7177" width="15.7109375" style="155" hidden="1"/>
    <col min="7178" max="7178" width="13.7109375" style="155" hidden="1"/>
    <col min="7179" max="7179" width="15.7109375" style="155" hidden="1"/>
    <col min="7180" max="7184" width="13.7109375" style="155" hidden="1"/>
    <col min="7185" max="7186" width="9.140625" style="155" hidden="1"/>
    <col min="7187" max="7187" width="12" style="155" hidden="1"/>
    <col min="7188" max="7430" width="9.140625" style="155" hidden="1"/>
    <col min="7431" max="7431" width="10.5703125" style="155" hidden="1"/>
    <col min="7432" max="7432" width="10.140625" style="155" hidden="1"/>
    <col min="7433" max="7433" width="15.7109375" style="155" hidden="1"/>
    <col min="7434" max="7434" width="13.7109375" style="155" hidden="1"/>
    <col min="7435" max="7435" width="15.7109375" style="155" hidden="1"/>
    <col min="7436" max="7440" width="13.7109375" style="155" hidden="1"/>
    <col min="7441" max="7442" width="9.140625" style="155" hidden="1"/>
    <col min="7443" max="7443" width="12" style="155" hidden="1"/>
    <col min="7444" max="7686" width="9.140625" style="155" hidden="1"/>
    <col min="7687" max="7687" width="10.5703125" style="155" hidden="1"/>
    <col min="7688" max="7688" width="10.140625" style="155" hidden="1"/>
    <col min="7689" max="7689" width="15.7109375" style="155" hidden="1"/>
    <col min="7690" max="7690" width="13.7109375" style="155" hidden="1"/>
    <col min="7691" max="7691" width="15.7109375" style="155" hidden="1"/>
    <col min="7692" max="7696" width="13.7109375" style="155" hidden="1"/>
    <col min="7697" max="7698" width="9.140625" style="155" hidden="1"/>
    <col min="7699" max="7699" width="12" style="155" hidden="1"/>
    <col min="7700" max="7942" width="9.140625" style="155" hidden="1"/>
    <col min="7943" max="7943" width="10.5703125" style="155" hidden="1"/>
    <col min="7944" max="7944" width="10.140625" style="155" hidden="1"/>
    <col min="7945" max="7945" width="15.7109375" style="155" hidden="1"/>
    <col min="7946" max="7946" width="13.7109375" style="155" hidden="1"/>
    <col min="7947" max="7947" width="15.7109375" style="155" hidden="1"/>
    <col min="7948" max="7952" width="13.7109375" style="155" hidden="1"/>
    <col min="7953" max="7954" width="9.140625" style="155" hidden="1"/>
    <col min="7955" max="7955" width="12" style="155" hidden="1"/>
    <col min="7956" max="8198" width="9.140625" style="155" hidden="1"/>
    <col min="8199" max="8199" width="10.5703125" style="155" hidden="1"/>
    <col min="8200" max="8200" width="10.140625" style="155" hidden="1"/>
    <col min="8201" max="8201" width="15.7109375" style="155" hidden="1"/>
    <col min="8202" max="8202" width="13.7109375" style="155" hidden="1"/>
    <col min="8203" max="8203" width="15.7109375" style="155" hidden="1"/>
    <col min="8204" max="8208" width="13.7109375" style="155" hidden="1"/>
    <col min="8209" max="8210" width="9.140625" style="155" hidden="1"/>
    <col min="8211" max="8211" width="12" style="155" hidden="1"/>
    <col min="8212" max="8454" width="9.140625" style="155" hidden="1"/>
    <col min="8455" max="8455" width="10.5703125" style="155" hidden="1"/>
    <col min="8456" max="8456" width="10.140625" style="155" hidden="1"/>
    <col min="8457" max="8457" width="15.7109375" style="155" hidden="1"/>
    <col min="8458" max="8458" width="13.7109375" style="155" hidden="1"/>
    <col min="8459" max="8459" width="15.7109375" style="155" hidden="1"/>
    <col min="8460" max="8464" width="13.7109375" style="155" hidden="1"/>
    <col min="8465" max="8466" width="9.140625" style="155" hidden="1"/>
    <col min="8467" max="8467" width="12" style="155" hidden="1"/>
    <col min="8468" max="8710" width="9.140625" style="155" hidden="1"/>
    <col min="8711" max="8711" width="10.5703125" style="155" hidden="1"/>
    <col min="8712" max="8712" width="10.140625" style="155" hidden="1"/>
    <col min="8713" max="8713" width="15.7109375" style="155" hidden="1"/>
    <col min="8714" max="8714" width="13.7109375" style="155" hidden="1"/>
    <col min="8715" max="8715" width="15.7109375" style="155" hidden="1"/>
    <col min="8716" max="8720" width="13.7109375" style="155" hidden="1"/>
    <col min="8721" max="8722" width="9.140625" style="155" hidden="1"/>
    <col min="8723" max="8723" width="12" style="155" hidden="1"/>
    <col min="8724" max="8966" width="9.140625" style="155" hidden="1"/>
    <col min="8967" max="8967" width="10.5703125" style="155" hidden="1"/>
    <col min="8968" max="8968" width="10.140625" style="155" hidden="1"/>
    <col min="8969" max="8969" width="15.7109375" style="155" hidden="1"/>
    <col min="8970" max="8970" width="13.7109375" style="155" hidden="1"/>
    <col min="8971" max="8971" width="15.7109375" style="155" hidden="1"/>
    <col min="8972" max="8976" width="13.7109375" style="155" hidden="1"/>
    <col min="8977" max="8978" width="9.140625" style="155" hidden="1"/>
    <col min="8979" max="8979" width="12" style="155" hidden="1"/>
    <col min="8980" max="9222" width="9.140625" style="155" hidden="1"/>
    <col min="9223" max="9223" width="10.5703125" style="155" hidden="1"/>
    <col min="9224" max="9224" width="10.140625" style="155" hidden="1"/>
    <col min="9225" max="9225" width="15.7109375" style="155" hidden="1"/>
    <col min="9226" max="9226" width="13.7109375" style="155" hidden="1"/>
    <col min="9227" max="9227" width="15.7109375" style="155" hidden="1"/>
    <col min="9228" max="9232" width="13.7109375" style="155" hidden="1"/>
    <col min="9233" max="9234" width="9.140625" style="155" hidden="1"/>
    <col min="9235" max="9235" width="12" style="155" hidden="1"/>
    <col min="9236" max="9478" width="9.140625" style="155" hidden="1"/>
    <col min="9479" max="9479" width="10.5703125" style="155" hidden="1"/>
    <col min="9480" max="9480" width="10.140625" style="155" hidden="1"/>
    <col min="9481" max="9481" width="15.7109375" style="155" hidden="1"/>
    <col min="9482" max="9482" width="13.7109375" style="155" hidden="1"/>
    <col min="9483" max="9483" width="15.7109375" style="155" hidden="1"/>
    <col min="9484" max="9488" width="13.7109375" style="155" hidden="1"/>
    <col min="9489" max="9490" width="9.140625" style="155" hidden="1"/>
    <col min="9491" max="9491" width="12" style="155" hidden="1"/>
    <col min="9492" max="9734" width="9.140625" style="155" hidden="1"/>
    <col min="9735" max="9735" width="10.5703125" style="155" hidden="1"/>
    <col min="9736" max="9736" width="10.140625" style="155" hidden="1"/>
    <col min="9737" max="9737" width="15.7109375" style="155" hidden="1"/>
    <col min="9738" max="9738" width="13.7109375" style="155" hidden="1"/>
    <col min="9739" max="9739" width="15.7109375" style="155" hidden="1"/>
    <col min="9740" max="9744" width="13.7109375" style="155" hidden="1"/>
    <col min="9745" max="9746" width="9.140625" style="155" hidden="1"/>
    <col min="9747" max="9747" width="12" style="155" hidden="1"/>
    <col min="9748" max="9990" width="9.140625" style="155" hidden="1"/>
    <col min="9991" max="9991" width="10.5703125" style="155" hidden="1"/>
    <col min="9992" max="9992" width="10.140625" style="155" hidden="1"/>
    <col min="9993" max="9993" width="15.7109375" style="155" hidden="1"/>
    <col min="9994" max="9994" width="13.7109375" style="155" hidden="1"/>
    <col min="9995" max="9995" width="15.7109375" style="155" hidden="1"/>
    <col min="9996" max="10000" width="13.7109375" style="155" hidden="1"/>
    <col min="10001" max="10002" width="9.140625" style="155" hidden="1"/>
    <col min="10003" max="10003" width="12" style="155" hidden="1"/>
    <col min="10004" max="10246" width="9.140625" style="155" hidden="1"/>
    <col min="10247" max="10247" width="10.5703125" style="155" hidden="1"/>
    <col min="10248" max="10248" width="10.140625" style="155" hidden="1"/>
    <col min="10249" max="10249" width="15.7109375" style="155" hidden="1"/>
    <col min="10250" max="10250" width="13.7109375" style="155" hidden="1"/>
    <col min="10251" max="10251" width="15.7109375" style="155" hidden="1"/>
    <col min="10252" max="10256" width="13.7109375" style="155" hidden="1"/>
    <col min="10257" max="10258" width="9.140625" style="155" hidden="1"/>
    <col min="10259" max="10259" width="12" style="155" hidden="1"/>
    <col min="10260" max="10502" width="9.140625" style="155" hidden="1"/>
    <col min="10503" max="10503" width="10.5703125" style="155" hidden="1"/>
    <col min="10504" max="10504" width="10.140625" style="155" hidden="1"/>
    <col min="10505" max="10505" width="15.7109375" style="155" hidden="1"/>
    <col min="10506" max="10506" width="13.7109375" style="155" hidden="1"/>
    <col min="10507" max="10507" width="15.7109375" style="155" hidden="1"/>
    <col min="10508" max="10512" width="13.7109375" style="155" hidden="1"/>
    <col min="10513" max="10514" width="9.140625" style="155" hidden="1"/>
    <col min="10515" max="10515" width="12" style="155" hidden="1"/>
    <col min="10516" max="10758" width="9.140625" style="155" hidden="1"/>
    <col min="10759" max="10759" width="10.5703125" style="155" hidden="1"/>
    <col min="10760" max="10760" width="10.140625" style="155" hidden="1"/>
    <col min="10761" max="10761" width="15.7109375" style="155" hidden="1"/>
    <col min="10762" max="10762" width="13.7109375" style="155" hidden="1"/>
    <col min="10763" max="10763" width="15.7109375" style="155" hidden="1"/>
    <col min="10764" max="10768" width="13.7109375" style="155" hidden="1"/>
    <col min="10769" max="10770" width="9.140625" style="155" hidden="1"/>
    <col min="10771" max="10771" width="12" style="155" hidden="1"/>
    <col min="10772" max="11014" width="9.140625" style="155" hidden="1"/>
    <col min="11015" max="11015" width="10.5703125" style="155" hidden="1"/>
    <col min="11016" max="11016" width="10.140625" style="155" hidden="1"/>
    <col min="11017" max="11017" width="15.7109375" style="155" hidden="1"/>
    <col min="11018" max="11018" width="13.7109375" style="155" hidden="1"/>
    <col min="11019" max="11019" width="15.7109375" style="155" hidden="1"/>
    <col min="11020" max="11024" width="13.7109375" style="155" hidden="1"/>
    <col min="11025" max="11026" width="9.140625" style="155" hidden="1"/>
    <col min="11027" max="11027" width="12" style="155" hidden="1"/>
    <col min="11028" max="11270" width="9.140625" style="155" hidden="1"/>
    <col min="11271" max="11271" width="10.5703125" style="155" hidden="1"/>
    <col min="11272" max="11272" width="10.140625" style="155" hidden="1"/>
    <col min="11273" max="11273" width="15.7109375" style="155" hidden="1"/>
    <col min="11274" max="11274" width="13.7109375" style="155" hidden="1"/>
    <col min="11275" max="11275" width="15.7109375" style="155" hidden="1"/>
    <col min="11276" max="11280" width="13.7109375" style="155" hidden="1"/>
    <col min="11281" max="11282" width="9.140625" style="155" hidden="1"/>
    <col min="11283" max="11283" width="12" style="155" hidden="1"/>
    <col min="11284" max="11526" width="9.140625" style="155" hidden="1"/>
    <col min="11527" max="11527" width="10.5703125" style="155" hidden="1"/>
    <col min="11528" max="11528" width="10.140625" style="155" hidden="1"/>
    <col min="11529" max="11529" width="15.7109375" style="155" hidden="1"/>
    <col min="11530" max="11530" width="13.7109375" style="155" hidden="1"/>
    <col min="11531" max="11531" width="15.7109375" style="155" hidden="1"/>
    <col min="11532" max="11536" width="13.7109375" style="155" hidden="1"/>
    <col min="11537" max="11538" width="9.140625" style="155" hidden="1"/>
    <col min="11539" max="11539" width="12" style="155" hidden="1"/>
    <col min="11540" max="11782" width="9.140625" style="155" hidden="1"/>
    <col min="11783" max="11783" width="10.5703125" style="155" hidden="1"/>
    <col min="11784" max="11784" width="10.140625" style="155" hidden="1"/>
    <col min="11785" max="11785" width="15.7109375" style="155" hidden="1"/>
    <col min="11786" max="11786" width="13.7109375" style="155" hidden="1"/>
    <col min="11787" max="11787" width="15.7109375" style="155" hidden="1"/>
    <col min="11788" max="11792" width="13.7109375" style="155" hidden="1"/>
    <col min="11793" max="11794" width="9.140625" style="155" hidden="1"/>
    <col min="11795" max="11795" width="12" style="155" hidden="1"/>
    <col min="11796" max="12038" width="9.140625" style="155" hidden="1"/>
    <col min="12039" max="12039" width="10.5703125" style="155" hidden="1"/>
    <col min="12040" max="12040" width="10.140625" style="155" hidden="1"/>
    <col min="12041" max="12041" width="15.7109375" style="155" hidden="1"/>
    <col min="12042" max="12042" width="13.7109375" style="155" hidden="1"/>
    <col min="12043" max="12043" width="15.7109375" style="155" hidden="1"/>
    <col min="12044" max="12048" width="13.7109375" style="155" hidden="1"/>
    <col min="12049" max="12050" width="9.140625" style="155" hidden="1"/>
    <col min="12051" max="12051" width="12" style="155" hidden="1"/>
    <col min="12052" max="12294" width="9.140625" style="155" hidden="1"/>
    <col min="12295" max="12295" width="10.5703125" style="155" hidden="1"/>
    <col min="12296" max="12296" width="10.140625" style="155" hidden="1"/>
    <col min="12297" max="12297" width="15.7109375" style="155" hidden="1"/>
    <col min="12298" max="12298" width="13.7109375" style="155" hidden="1"/>
    <col min="12299" max="12299" width="15.7109375" style="155" hidden="1"/>
    <col min="12300" max="12304" width="13.7109375" style="155" hidden="1"/>
    <col min="12305" max="12306" width="9.140625" style="155" hidden="1"/>
    <col min="12307" max="12307" width="12" style="155" hidden="1"/>
    <col min="12308" max="12550" width="9.140625" style="155" hidden="1"/>
    <col min="12551" max="12551" width="10.5703125" style="155" hidden="1"/>
    <col min="12552" max="12552" width="10.140625" style="155" hidden="1"/>
    <col min="12553" max="12553" width="15.7109375" style="155" hidden="1"/>
    <col min="12554" max="12554" width="13.7109375" style="155" hidden="1"/>
    <col min="12555" max="12555" width="15.7109375" style="155" hidden="1"/>
    <col min="12556" max="12560" width="13.7109375" style="155" hidden="1"/>
    <col min="12561" max="12562" width="9.140625" style="155" hidden="1"/>
    <col min="12563" max="12563" width="12" style="155" hidden="1"/>
    <col min="12564" max="12806" width="9.140625" style="155" hidden="1"/>
    <col min="12807" max="12807" width="10.5703125" style="155" hidden="1"/>
    <col min="12808" max="12808" width="10.140625" style="155" hidden="1"/>
    <col min="12809" max="12809" width="15.7109375" style="155" hidden="1"/>
    <col min="12810" max="12810" width="13.7109375" style="155" hidden="1"/>
    <col min="12811" max="12811" width="15.7109375" style="155" hidden="1"/>
    <col min="12812" max="12816" width="13.7109375" style="155" hidden="1"/>
    <col min="12817" max="12818" width="9.140625" style="155" hidden="1"/>
    <col min="12819" max="12819" width="12" style="155" hidden="1"/>
    <col min="12820" max="13062" width="9.140625" style="155" hidden="1"/>
    <col min="13063" max="13063" width="10.5703125" style="155" hidden="1"/>
    <col min="13064" max="13064" width="10.140625" style="155" hidden="1"/>
    <col min="13065" max="13065" width="15.7109375" style="155" hidden="1"/>
    <col min="13066" max="13066" width="13.7109375" style="155" hidden="1"/>
    <col min="13067" max="13067" width="15.7109375" style="155" hidden="1"/>
    <col min="13068" max="13072" width="13.7109375" style="155" hidden="1"/>
    <col min="13073" max="13074" width="9.140625" style="155" hidden="1"/>
    <col min="13075" max="13075" width="12" style="155" hidden="1"/>
    <col min="13076" max="13318" width="9.140625" style="155" hidden="1"/>
    <col min="13319" max="13319" width="10.5703125" style="155" hidden="1"/>
    <col min="13320" max="13320" width="10.140625" style="155" hidden="1"/>
    <col min="13321" max="13321" width="15.7109375" style="155" hidden="1"/>
    <col min="13322" max="13322" width="13.7109375" style="155" hidden="1"/>
    <col min="13323" max="13323" width="15.7109375" style="155" hidden="1"/>
    <col min="13324" max="13328" width="13.7109375" style="155" hidden="1"/>
    <col min="13329" max="13330" width="9.140625" style="155" hidden="1"/>
    <col min="13331" max="13331" width="12" style="155" hidden="1"/>
    <col min="13332" max="13574" width="9.140625" style="155" hidden="1"/>
    <col min="13575" max="13575" width="10.5703125" style="155" hidden="1"/>
    <col min="13576" max="13576" width="10.140625" style="155" hidden="1"/>
    <col min="13577" max="13577" width="15.7109375" style="155" hidden="1"/>
    <col min="13578" max="13578" width="13.7109375" style="155" hidden="1"/>
    <col min="13579" max="13579" width="15.7109375" style="155" hidden="1"/>
    <col min="13580" max="13584" width="13.7109375" style="155" hidden="1"/>
    <col min="13585" max="13586" width="9.140625" style="155" hidden="1"/>
    <col min="13587" max="13587" width="12" style="155" hidden="1"/>
    <col min="13588" max="13830" width="9.140625" style="155" hidden="1"/>
    <col min="13831" max="13831" width="10.5703125" style="155" hidden="1"/>
    <col min="13832" max="13832" width="10.140625" style="155" hidden="1"/>
    <col min="13833" max="13833" width="15.7109375" style="155" hidden="1"/>
    <col min="13834" max="13834" width="13.7109375" style="155" hidden="1"/>
    <col min="13835" max="13835" width="15.7109375" style="155" hidden="1"/>
    <col min="13836" max="13840" width="13.7109375" style="155" hidden="1"/>
    <col min="13841" max="13842" width="9.140625" style="155" hidden="1"/>
    <col min="13843" max="13843" width="12" style="155" hidden="1"/>
    <col min="13844" max="14086" width="9.140625" style="155" hidden="1"/>
    <col min="14087" max="14087" width="10.5703125" style="155" hidden="1"/>
    <col min="14088" max="14088" width="10.140625" style="155" hidden="1"/>
    <col min="14089" max="14089" width="15.7109375" style="155" hidden="1"/>
    <col min="14090" max="14090" width="13.7109375" style="155" hidden="1"/>
    <col min="14091" max="14091" width="15.7109375" style="155" hidden="1"/>
    <col min="14092" max="14096" width="13.7109375" style="155" hidden="1"/>
    <col min="14097" max="14098" width="9.140625" style="155" hidden="1"/>
    <col min="14099" max="14099" width="12" style="155" hidden="1"/>
    <col min="14100" max="14342" width="9.140625" style="155" hidden="1"/>
    <col min="14343" max="14343" width="10.5703125" style="155" hidden="1"/>
    <col min="14344" max="14344" width="10.140625" style="155" hidden="1"/>
    <col min="14345" max="14345" width="15.7109375" style="155" hidden="1"/>
    <col min="14346" max="14346" width="13.7109375" style="155" hidden="1"/>
    <col min="14347" max="14347" width="15.7109375" style="155" hidden="1"/>
    <col min="14348" max="14352" width="13.7109375" style="155" hidden="1"/>
    <col min="14353" max="14354" width="9.140625" style="155" hidden="1"/>
    <col min="14355" max="14355" width="12" style="155" hidden="1"/>
    <col min="14356" max="14598" width="9.140625" style="155" hidden="1"/>
    <col min="14599" max="14599" width="10.5703125" style="155" hidden="1"/>
    <col min="14600" max="14600" width="10.140625" style="155" hidden="1"/>
    <col min="14601" max="14601" width="15.7109375" style="155" hidden="1"/>
    <col min="14602" max="14602" width="13.7109375" style="155" hidden="1"/>
    <col min="14603" max="14603" width="15.7109375" style="155" hidden="1"/>
    <col min="14604" max="14608" width="13.7109375" style="155" hidden="1"/>
    <col min="14609" max="14610" width="9.140625" style="155" hidden="1"/>
    <col min="14611" max="14611" width="12" style="155" hidden="1"/>
    <col min="14612" max="14854" width="9.140625" style="155" hidden="1"/>
    <col min="14855" max="14855" width="10.5703125" style="155" hidden="1"/>
    <col min="14856" max="14856" width="10.140625" style="155" hidden="1"/>
    <col min="14857" max="14857" width="15.7109375" style="155" hidden="1"/>
    <col min="14858" max="14858" width="13.7109375" style="155" hidden="1"/>
    <col min="14859" max="14859" width="15.7109375" style="155" hidden="1"/>
    <col min="14860" max="14864" width="13.7109375" style="155" hidden="1"/>
    <col min="14865" max="14866" width="9.140625" style="155" hidden="1"/>
    <col min="14867" max="14867" width="12" style="155" hidden="1"/>
    <col min="14868" max="15110" width="9.140625" style="155" hidden="1"/>
    <col min="15111" max="15111" width="10.5703125" style="155" hidden="1"/>
    <col min="15112" max="15112" width="10.140625" style="155" hidden="1"/>
    <col min="15113" max="15113" width="15.7109375" style="155" hidden="1"/>
    <col min="15114" max="15114" width="13.7109375" style="155" hidden="1"/>
    <col min="15115" max="15115" width="15.7109375" style="155" hidden="1"/>
    <col min="15116" max="15120" width="13.7109375" style="155" hidden="1"/>
    <col min="15121" max="15122" width="9.140625" style="155" hidden="1"/>
    <col min="15123" max="15123" width="12" style="155" hidden="1"/>
    <col min="15124" max="15366" width="9.140625" style="155" hidden="1"/>
    <col min="15367" max="15367" width="10.5703125" style="155" hidden="1"/>
    <col min="15368" max="15368" width="10.140625" style="155" hidden="1"/>
    <col min="15369" max="15369" width="15.7109375" style="155" hidden="1"/>
    <col min="15370" max="15370" width="13.7109375" style="155" hidden="1"/>
    <col min="15371" max="15371" width="15.7109375" style="155" hidden="1"/>
    <col min="15372" max="15376" width="13.7109375" style="155" hidden="1"/>
    <col min="15377" max="15378" width="9.140625" style="155" hidden="1"/>
    <col min="15379" max="15379" width="12" style="155" hidden="1"/>
    <col min="15380" max="15622" width="9.140625" style="155" hidden="1"/>
    <col min="15623" max="15623" width="10.5703125" style="155" hidden="1"/>
    <col min="15624" max="15624" width="10.140625" style="155" hidden="1"/>
    <col min="15625" max="15625" width="15.7109375" style="155" hidden="1"/>
    <col min="15626" max="15626" width="13.7109375" style="155" hidden="1"/>
    <col min="15627" max="15627" width="15.7109375" style="155" hidden="1"/>
    <col min="15628" max="15632" width="13.7109375" style="155" hidden="1"/>
    <col min="15633" max="15634" width="9.140625" style="155" hidden="1"/>
    <col min="15635" max="15635" width="12" style="155" hidden="1"/>
    <col min="15636" max="15878" width="9.140625" style="155" hidden="1"/>
    <col min="15879" max="15879" width="10.5703125" style="155" hidden="1"/>
    <col min="15880" max="15880" width="10.140625" style="155" hidden="1"/>
    <col min="15881" max="15881" width="15.7109375" style="155" hidden="1"/>
    <col min="15882" max="15882" width="13.7109375" style="155" hidden="1"/>
    <col min="15883" max="15883" width="15.7109375" style="155" hidden="1"/>
    <col min="15884" max="15888" width="13.7109375" style="155" hidden="1"/>
    <col min="15889" max="15890" width="9.140625" style="155" hidden="1"/>
    <col min="15891" max="15891" width="12" style="155" hidden="1"/>
    <col min="15892" max="16134" width="9.140625" style="155" hidden="1"/>
    <col min="16135" max="16135" width="10.5703125" style="155" hidden="1"/>
    <col min="16136" max="16136" width="10.140625" style="155" hidden="1"/>
    <col min="16137" max="16137" width="15.7109375" style="155" hidden="1"/>
    <col min="16138" max="16138" width="13.7109375" style="155" hidden="1"/>
    <col min="16139" max="16139" width="15.7109375" style="155" hidden="1"/>
    <col min="16140" max="16144" width="13.7109375" style="155" hidden="1"/>
    <col min="16145" max="16146" width="9.140625" style="155" hidden="1"/>
    <col min="16147" max="16147" width="12" style="155" hidden="1"/>
    <col min="16148" max="16149" width="9.140625" style="155" hidden="1"/>
    <col min="16150" max="16150" width="12" style="155" hidden="1"/>
    <col min="16151" max="16152" width="9.140625" style="155" hidden="1"/>
    <col min="16153" max="16153" width="12" style="155" hidden="1"/>
    <col min="16154" max="16384" width="9.140625" style="155" hidden="1"/>
  </cols>
  <sheetData>
    <row r="1" spans="2:22" x14ac:dyDescent="0.2"/>
    <row r="2" spans="2:22" ht="14.25" customHeight="1" x14ac:dyDescent="0.2">
      <c r="B2" s="296"/>
      <c r="C2" s="296"/>
      <c r="D2" s="296"/>
      <c r="E2" s="297" t="s">
        <v>57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9"/>
    </row>
    <row r="3" spans="2:22" ht="14.25" customHeight="1" x14ac:dyDescent="0.2">
      <c r="B3" s="296"/>
      <c r="C3" s="296"/>
      <c r="D3" s="296"/>
      <c r="E3" s="300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2"/>
    </row>
    <row r="4" spans="2:22" ht="14.25" customHeight="1" x14ac:dyDescent="0.2">
      <c r="B4" s="296"/>
      <c r="C4" s="296"/>
      <c r="D4" s="296"/>
      <c r="E4" s="303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5"/>
    </row>
    <row r="5" spans="2:22" ht="10.5" customHeight="1" x14ac:dyDescent="0.2">
      <c r="B5" s="158"/>
      <c r="C5" s="158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2:22" s="160" customFormat="1" ht="11.25" x14ac:dyDescent="0.2">
      <c r="B6" s="306" t="s">
        <v>13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</row>
    <row r="7" spans="2:22" s="160" customFormat="1" ht="11.25" x14ac:dyDescent="0.2">
      <c r="B7" s="307" t="s">
        <v>14</v>
      </c>
      <c r="C7" s="308"/>
      <c r="D7" s="308"/>
      <c r="E7" s="308"/>
      <c r="F7" s="308"/>
      <c r="G7" s="309"/>
      <c r="H7" s="313" t="s">
        <v>189</v>
      </c>
      <c r="I7" s="313" t="s">
        <v>58</v>
      </c>
      <c r="J7" s="307" t="s">
        <v>15</v>
      </c>
      <c r="K7" s="308"/>
      <c r="L7" s="308"/>
      <c r="M7" s="308"/>
      <c r="N7" s="308"/>
      <c r="O7" s="308"/>
      <c r="P7" s="308"/>
      <c r="Q7" s="308"/>
      <c r="R7" s="309"/>
      <c r="S7" s="315">
        <v>2017</v>
      </c>
      <c r="T7" s="316"/>
      <c r="U7" s="316"/>
      <c r="V7" s="316"/>
    </row>
    <row r="8" spans="2:22" s="163" customFormat="1" ht="11.25" x14ac:dyDescent="0.2">
      <c r="B8" s="310"/>
      <c r="C8" s="311"/>
      <c r="D8" s="311"/>
      <c r="E8" s="311"/>
      <c r="F8" s="311"/>
      <c r="G8" s="312"/>
      <c r="H8" s="314"/>
      <c r="I8" s="314"/>
      <c r="J8" s="310"/>
      <c r="K8" s="311"/>
      <c r="L8" s="311"/>
      <c r="M8" s="311"/>
      <c r="N8" s="311"/>
      <c r="O8" s="311"/>
      <c r="P8" s="311"/>
      <c r="Q8" s="311"/>
      <c r="R8" s="312"/>
      <c r="S8" s="161">
        <v>2014</v>
      </c>
      <c r="T8" s="162">
        <v>2015</v>
      </c>
      <c r="U8" s="162" t="s">
        <v>272</v>
      </c>
      <c r="V8" s="162" t="s">
        <v>271</v>
      </c>
    </row>
    <row r="9" spans="2:22" s="163" customFormat="1" ht="22.5" customHeight="1" x14ac:dyDescent="0.2">
      <c r="B9" s="19" t="s">
        <v>16</v>
      </c>
      <c r="C9" s="317" t="s">
        <v>17</v>
      </c>
      <c r="D9" s="317"/>
      <c r="E9" s="317"/>
      <c r="F9" s="317"/>
      <c r="G9" s="317"/>
      <c r="H9" s="164" t="s">
        <v>190</v>
      </c>
      <c r="I9" s="164" t="s">
        <v>18</v>
      </c>
      <c r="J9" s="318" t="s">
        <v>19</v>
      </c>
      <c r="K9" s="319"/>
      <c r="L9" s="319"/>
      <c r="M9" s="319"/>
      <c r="N9" s="319"/>
      <c r="O9" s="319"/>
      <c r="P9" s="319"/>
      <c r="Q9" s="319"/>
      <c r="R9" s="320"/>
      <c r="S9" s="165">
        <v>3</v>
      </c>
      <c r="T9" s="165">
        <v>3</v>
      </c>
      <c r="U9" s="165">
        <v>3</v>
      </c>
      <c r="V9" s="166">
        <f>[1]O1!J34</f>
        <v>2</v>
      </c>
    </row>
    <row r="10" spans="2:22" s="163" customFormat="1" ht="22.5" customHeight="1" x14ac:dyDescent="0.2">
      <c r="B10" s="19" t="s">
        <v>20</v>
      </c>
      <c r="C10" s="321" t="s">
        <v>21</v>
      </c>
      <c r="D10" s="321"/>
      <c r="E10" s="321"/>
      <c r="F10" s="321"/>
      <c r="G10" s="321"/>
      <c r="H10" s="167" t="s">
        <v>191</v>
      </c>
      <c r="I10" s="167" t="s">
        <v>22</v>
      </c>
      <c r="J10" s="322" t="s">
        <v>23</v>
      </c>
      <c r="K10" s="323"/>
      <c r="L10" s="323"/>
      <c r="M10" s="323"/>
      <c r="N10" s="323"/>
      <c r="O10" s="323"/>
      <c r="P10" s="323"/>
      <c r="Q10" s="323"/>
      <c r="R10" s="324"/>
      <c r="S10" s="168">
        <v>7</v>
      </c>
      <c r="T10" s="168">
        <v>7.2</v>
      </c>
      <c r="U10" s="168">
        <v>7.6000000000000005</v>
      </c>
      <c r="V10" s="168">
        <f>[1]O2!J31</f>
        <v>7.7</v>
      </c>
    </row>
    <row r="11" spans="2:22" s="163" customFormat="1" ht="22.5" customHeight="1" x14ac:dyDescent="0.2">
      <c r="B11" s="19" t="s">
        <v>24</v>
      </c>
      <c r="C11" s="317" t="s">
        <v>25</v>
      </c>
      <c r="D11" s="317"/>
      <c r="E11" s="317"/>
      <c r="F11" s="317"/>
      <c r="G11" s="317"/>
      <c r="H11" s="164" t="s">
        <v>191</v>
      </c>
      <c r="I11" s="164" t="s">
        <v>26</v>
      </c>
      <c r="J11" s="318" t="s">
        <v>27</v>
      </c>
      <c r="K11" s="319"/>
      <c r="L11" s="319"/>
      <c r="M11" s="319"/>
      <c r="N11" s="319"/>
      <c r="O11" s="319"/>
      <c r="P11" s="319"/>
      <c r="Q11" s="319"/>
      <c r="R11" s="320"/>
      <c r="S11" s="169">
        <v>4</v>
      </c>
      <c r="T11" s="169">
        <v>4.2</v>
      </c>
      <c r="U11" s="169">
        <v>4.6000000000000005</v>
      </c>
      <c r="V11" s="169">
        <f>[1]O3!J31</f>
        <v>8.4</v>
      </c>
    </row>
    <row r="12" spans="2:22" s="163" customFormat="1" ht="22.5" customHeight="1" x14ac:dyDescent="0.2">
      <c r="B12" s="19" t="s">
        <v>28</v>
      </c>
      <c r="C12" s="321" t="s">
        <v>29</v>
      </c>
      <c r="D12" s="321"/>
      <c r="E12" s="321"/>
      <c r="F12" s="321"/>
      <c r="G12" s="321"/>
      <c r="H12" s="167" t="s">
        <v>190</v>
      </c>
      <c r="I12" s="167" t="s">
        <v>30</v>
      </c>
      <c r="J12" s="322" t="s">
        <v>31</v>
      </c>
      <c r="K12" s="323"/>
      <c r="L12" s="323"/>
      <c r="M12" s="323"/>
      <c r="N12" s="323"/>
      <c r="O12" s="323"/>
      <c r="P12" s="323"/>
      <c r="Q12" s="323"/>
      <c r="R12" s="324"/>
      <c r="S12" s="170">
        <v>350</v>
      </c>
      <c r="T12" s="170">
        <v>400</v>
      </c>
      <c r="U12" s="170">
        <v>500</v>
      </c>
      <c r="V12" s="171">
        <f>[1]O4!J33</f>
        <v>1091</v>
      </c>
    </row>
    <row r="13" spans="2:22" s="163" customFormat="1" ht="22.5" customHeight="1" x14ac:dyDescent="0.2">
      <c r="B13" s="19" t="s">
        <v>32</v>
      </c>
      <c r="C13" s="317" t="s">
        <v>33</v>
      </c>
      <c r="D13" s="317"/>
      <c r="E13" s="317"/>
      <c r="F13" s="317"/>
      <c r="G13" s="317"/>
      <c r="H13" s="164" t="s">
        <v>190</v>
      </c>
      <c r="I13" s="164" t="s">
        <v>34</v>
      </c>
      <c r="J13" s="318" t="s">
        <v>35</v>
      </c>
      <c r="K13" s="319"/>
      <c r="L13" s="319"/>
      <c r="M13" s="319"/>
      <c r="N13" s="319"/>
      <c r="O13" s="319"/>
      <c r="P13" s="319"/>
      <c r="Q13" s="319"/>
      <c r="R13" s="320"/>
      <c r="S13" s="169">
        <v>7</v>
      </c>
      <c r="T13" s="169">
        <v>7.2</v>
      </c>
      <c r="U13" s="169">
        <v>7.6000000000000005</v>
      </c>
      <c r="V13" s="169">
        <f>[1]O5!J31</f>
        <v>8.4</v>
      </c>
    </row>
    <row r="14" spans="2:22" ht="10.5" customHeight="1" x14ac:dyDescent="0.2">
      <c r="B14" s="158"/>
      <c r="C14" s="158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</row>
    <row r="15" spans="2:22" s="163" customFormat="1" ht="11.25" x14ac:dyDescent="0.2">
      <c r="B15" s="335" t="s">
        <v>36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</row>
    <row r="16" spans="2:22" s="160" customFormat="1" ht="11.25" x14ac:dyDescent="0.2">
      <c r="B16" s="325" t="s">
        <v>14</v>
      </c>
      <c r="C16" s="326"/>
      <c r="D16" s="326"/>
      <c r="E16" s="326"/>
      <c r="F16" s="326"/>
      <c r="G16" s="327"/>
      <c r="H16" s="331" t="s">
        <v>189</v>
      </c>
      <c r="I16" s="331" t="s">
        <v>58</v>
      </c>
      <c r="J16" s="325" t="s">
        <v>15</v>
      </c>
      <c r="K16" s="326"/>
      <c r="L16" s="326"/>
      <c r="M16" s="326"/>
      <c r="N16" s="326"/>
      <c r="O16" s="326"/>
      <c r="P16" s="326"/>
      <c r="Q16" s="326"/>
      <c r="R16" s="327"/>
      <c r="S16" s="333">
        <v>2017</v>
      </c>
      <c r="T16" s="334"/>
      <c r="U16" s="334"/>
      <c r="V16" s="334"/>
    </row>
    <row r="17" spans="2:22" s="163" customFormat="1" ht="11.25" x14ac:dyDescent="0.2">
      <c r="B17" s="328"/>
      <c r="C17" s="329"/>
      <c r="D17" s="329"/>
      <c r="E17" s="329"/>
      <c r="F17" s="329"/>
      <c r="G17" s="330"/>
      <c r="H17" s="332"/>
      <c r="I17" s="332"/>
      <c r="J17" s="328"/>
      <c r="K17" s="329"/>
      <c r="L17" s="329"/>
      <c r="M17" s="329"/>
      <c r="N17" s="329"/>
      <c r="O17" s="329"/>
      <c r="P17" s="329"/>
      <c r="Q17" s="329"/>
      <c r="R17" s="330"/>
      <c r="S17" s="172">
        <v>2014</v>
      </c>
      <c r="T17" s="173">
        <v>2015</v>
      </c>
      <c r="U17" s="173" t="s">
        <v>272</v>
      </c>
      <c r="V17" s="173" t="s">
        <v>271</v>
      </c>
    </row>
    <row r="18" spans="2:22" s="163" customFormat="1" ht="22.5" customHeight="1" x14ac:dyDescent="0.2">
      <c r="B18" s="22" t="s">
        <v>37</v>
      </c>
      <c r="C18" s="317" t="s">
        <v>169</v>
      </c>
      <c r="D18" s="317"/>
      <c r="E18" s="317"/>
      <c r="F18" s="317"/>
      <c r="G18" s="317"/>
      <c r="H18" s="164" t="s">
        <v>192</v>
      </c>
      <c r="I18" s="164" t="s">
        <v>26</v>
      </c>
      <c r="J18" s="318" t="s">
        <v>297</v>
      </c>
      <c r="K18" s="319"/>
      <c r="L18" s="319"/>
      <c r="M18" s="319"/>
      <c r="N18" s="319"/>
      <c r="O18" s="319"/>
      <c r="P18" s="319"/>
      <c r="Q18" s="319"/>
      <c r="R18" s="320"/>
      <c r="S18" s="174">
        <v>4000</v>
      </c>
      <c r="T18" s="174">
        <f>S18+75</f>
        <v>4075</v>
      </c>
      <c r="U18" s="174">
        <v>4225</v>
      </c>
      <c r="V18" s="174">
        <f>[1]S1!J33</f>
        <v>3734</v>
      </c>
    </row>
    <row r="19" spans="2:22" s="163" customFormat="1" ht="22.5" customHeight="1" x14ac:dyDescent="0.2">
      <c r="B19" s="22" t="s">
        <v>38</v>
      </c>
      <c r="C19" s="321" t="s">
        <v>170</v>
      </c>
      <c r="D19" s="321"/>
      <c r="E19" s="321"/>
      <c r="F19" s="321"/>
      <c r="G19" s="321"/>
      <c r="H19" s="167" t="s">
        <v>193</v>
      </c>
      <c r="I19" s="167" t="s">
        <v>34</v>
      </c>
      <c r="J19" s="322" t="s">
        <v>294</v>
      </c>
      <c r="K19" s="323"/>
      <c r="L19" s="323"/>
      <c r="M19" s="323"/>
      <c r="N19" s="323"/>
      <c r="O19" s="323"/>
      <c r="P19" s="323"/>
      <c r="Q19" s="323"/>
      <c r="R19" s="324"/>
      <c r="S19" s="170">
        <v>600</v>
      </c>
      <c r="T19" s="170">
        <v>650</v>
      </c>
      <c r="U19" s="170">
        <v>750</v>
      </c>
      <c r="V19" s="171">
        <f>[1]S2!J34</f>
        <v>1244</v>
      </c>
    </row>
    <row r="20" spans="2:22" s="163" customFormat="1" ht="22.5" customHeight="1" x14ac:dyDescent="0.2">
      <c r="B20" s="22" t="s">
        <v>39</v>
      </c>
      <c r="C20" s="317" t="s">
        <v>171</v>
      </c>
      <c r="D20" s="317"/>
      <c r="E20" s="317"/>
      <c r="F20" s="317"/>
      <c r="G20" s="317"/>
      <c r="H20" s="164" t="s">
        <v>193</v>
      </c>
      <c r="I20" s="164" t="s">
        <v>34</v>
      </c>
      <c r="J20" s="318" t="s">
        <v>291</v>
      </c>
      <c r="K20" s="319"/>
      <c r="L20" s="319"/>
      <c r="M20" s="319"/>
      <c r="N20" s="319"/>
      <c r="O20" s="319"/>
      <c r="P20" s="319"/>
      <c r="Q20" s="319"/>
      <c r="R20" s="320"/>
      <c r="S20" s="38">
        <v>9500</v>
      </c>
      <c r="T20" s="38">
        <v>9700</v>
      </c>
      <c r="U20" s="38">
        <v>10200</v>
      </c>
      <c r="V20" s="38">
        <f>[1]S3!J34</f>
        <v>14954</v>
      </c>
    </row>
    <row r="21" spans="2:22" s="163" customFormat="1" ht="22.5" customHeight="1" x14ac:dyDescent="0.2">
      <c r="B21" s="22" t="s">
        <v>40</v>
      </c>
      <c r="C21" s="321" t="s">
        <v>172</v>
      </c>
      <c r="D21" s="321"/>
      <c r="E21" s="321"/>
      <c r="F21" s="321"/>
      <c r="G21" s="321"/>
      <c r="H21" s="167" t="s">
        <v>193</v>
      </c>
      <c r="I21" s="167" t="s">
        <v>34</v>
      </c>
      <c r="J21" s="322" t="s">
        <v>288</v>
      </c>
      <c r="K21" s="323"/>
      <c r="L21" s="323"/>
      <c r="M21" s="323"/>
      <c r="N21" s="323"/>
      <c r="O21" s="323"/>
      <c r="P21" s="323"/>
      <c r="Q21" s="323"/>
      <c r="R21" s="324"/>
      <c r="S21" s="170">
        <v>100</v>
      </c>
      <c r="T21" s="170">
        <v>20</v>
      </c>
      <c r="U21" s="170">
        <v>20</v>
      </c>
      <c r="V21" s="171">
        <f>[1]S4!J34</f>
        <v>29</v>
      </c>
    </row>
    <row r="22" spans="2:22" s="163" customFormat="1" ht="22.5" customHeight="1" x14ac:dyDescent="0.2">
      <c r="B22" s="22" t="s">
        <v>41</v>
      </c>
      <c r="C22" s="317" t="s">
        <v>173</v>
      </c>
      <c r="D22" s="317"/>
      <c r="E22" s="317"/>
      <c r="F22" s="317"/>
      <c r="G22" s="317"/>
      <c r="H22" s="164" t="s">
        <v>194</v>
      </c>
      <c r="I22" s="164" t="s">
        <v>18</v>
      </c>
      <c r="J22" s="318" t="s">
        <v>42</v>
      </c>
      <c r="K22" s="319"/>
      <c r="L22" s="319"/>
      <c r="M22" s="319"/>
      <c r="N22" s="319"/>
      <c r="O22" s="319"/>
      <c r="P22" s="319"/>
      <c r="Q22" s="319"/>
      <c r="R22" s="320"/>
      <c r="S22" s="175">
        <v>0.4</v>
      </c>
      <c r="T22" s="175">
        <v>0.4</v>
      </c>
      <c r="U22" s="175">
        <v>0.47</v>
      </c>
      <c r="V22" s="175">
        <f>[1]S5!J33</f>
        <v>0.85209999999999997</v>
      </c>
    </row>
    <row r="23" spans="2:22" s="163" customFormat="1" ht="22.5" customHeight="1" x14ac:dyDescent="0.2">
      <c r="B23" s="22" t="s">
        <v>43</v>
      </c>
      <c r="C23" s="321" t="s">
        <v>174</v>
      </c>
      <c r="D23" s="321"/>
      <c r="E23" s="321"/>
      <c r="F23" s="321"/>
      <c r="G23" s="321"/>
      <c r="H23" s="167" t="s">
        <v>193</v>
      </c>
      <c r="I23" s="167" t="s">
        <v>22</v>
      </c>
      <c r="J23" s="322" t="s">
        <v>287</v>
      </c>
      <c r="K23" s="323"/>
      <c r="L23" s="323"/>
      <c r="M23" s="323"/>
      <c r="N23" s="323"/>
      <c r="O23" s="323"/>
      <c r="P23" s="323"/>
      <c r="Q23" s="323"/>
      <c r="R23" s="324"/>
      <c r="S23" s="170">
        <v>10</v>
      </c>
      <c r="T23" s="170">
        <v>10</v>
      </c>
      <c r="U23" s="170">
        <v>9500</v>
      </c>
      <c r="V23" s="176">
        <f>[1]S6!J34</f>
        <v>12048</v>
      </c>
    </row>
    <row r="24" spans="2:22" s="163" customFormat="1" ht="22.5" customHeight="1" x14ac:dyDescent="0.2">
      <c r="B24" s="22" t="s">
        <v>44</v>
      </c>
      <c r="C24" s="317" t="s">
        <v>175</v>
      </c>
      <c r="D24" s="317"/>
      <c r="E24" s="317"/>
      <c r="F24" s="317"/>
      <c r="G24" s="317"/>
      <c r="H24" s="164" t="s">
        <v>192</v>
      </c>
      <c r="I24" s="164" t="s">
        <v>34</v>
      </c>
      <c r="J24" s="318" t="s">
        <v>282</v>
      </c>
      <c r="K24" s="319"/>
      <c r="L24" s="319"/>
      <c r="M24" s="319"/>
      <c r="N24" s="319"/>
      <c r="O24" s="319"/>
      <c r="P24" s="319"/>
      <c r="Q24" s="319"/>
      <c r="R24" s="320"/>
      <c r="S24" s="174">
        <v>15000</v>
      </c>
      <c r="T24" s="174">
        <f>S24+150</f>
        <v>15150</v>
      </c>
      <c r="U24" s="174">
        <v>15450</v>
      </c>
      <c r="V24" s="174">
        <f>[1]S7!J33</f>
        <v>53911</v>
      </c>
    </row>
    <row r="25" spans="2:22" ht="10.5" customHeight="1" x14ac:dyDescent="0.2">
      <c r="B25" s="158"/>
      <c r="C25" s="158"/>
      <c r="D25" s="158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2:22" s="163" customFormat="1" ht="11.25" x14ac:dyDescent="0.2">
      <c r="B26" s="336" t="s">
        <v>45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</row>
    <row r="27" spans="2:22" s="160" customFormat="1" ht="11.25" x14ac:dyDescent="0.2">
      <c r="B27" s="337" t="s">
        <v>14</v>
      </c>
      <c r="C27" s="338"/>
      <c r="D27" s="338"/>
      <c r="E27" s="338"/>
      <c r="F27" s="338"/>
      <c r="G27" s="339"/>
      <c r="H27" s="343" t="s">
        <v>189</v>
      </c>
      <c r="I27" s="343" t="s">
        <v>58</v>
      </c>
      <c r="J27" s="337" t="s">
        <v>15</v>
      </c>
      <c r="K27" s="338"/>
      <c r="L27" s="338"/>
      <c r="M27" s="338"/>
      <c r="N27" s="338"/>
      <c r="O27" s="338"/>
      <c r="P27" s="338"/>
      <c r="Q27" s="338"/>
      <c r="R27" s="339"/>
      <c r="S27" s="345">
        <v>2017</v>
      </c>
      <c r="T27" s="346"/>
      <c r="U27" s="346"/>
      <c r="V27" s="346"/>
    </row>
    <row r="28" spans="2:22" s="163" customFormat="1" ht="11.25" x14ac:dyDescent="0.2">
      <c r="B28" s="340"/>
      <c r="C28" s="341"/>
      <c r="D28" s="341"/>
      <c r="E28" s="341"/>
      <c r="F28" s="341"/>
      <c r="G28" s="342"/>
      <c r="H28" s="344"/>
      <c r="I28" s="344"/>
      <c r="J28" s="340"/>
      <c r="K28" s="341"/>
      <c r="L28" s="341"/>
      <c r="M28" s="341"/>
      <c r="N28" s="341"/>
      <c r="O28" s="341"/>
      <c r="P28" s="341"/>
      <c r="Q28" s="341"/>
      <c r="R28" s="342"/>
      <c r="S28" s="177">
        <v>2014</v>
      </c>
      <c r="T28" s="178">
        <v>2015</v>
      </c>
      <c r="U28" s="178" t="s">
        <v>272</v>
      </c>
      <c r="V28" s="178" t="s">
        <v>271</v>
      </c>
    </row>
    <row r="29" spans="2:22" s="163" customFormat="1" ht="22.5" customHeight="1" x14ac:dyDescent="0.2">
      <c r="B29" s="25" t="s">
        <v>46</v>
      </c>
      <c r="C29" s="317" t="s">
        <v>47</v>
      </c>
      <c r="D29" s="317"/>
      <c r="E29" s="317"/>
      <c r="F29" s="317"/>
      <c r="G29" s="317"/>
      <c r="H29" s="164" t="s">
        <v>245</v>
      </c>
      <c r="I29" s="164" t="s">
        <v>48</v>
      </c>
      <c r="J29" s="318" t="s">
        <v>273</v>
      </c>
      <c r="K29" s="319"/>
      <c r="L29" s="319"/>
      <c r="M29" s="319"/>
      <c r="N29" s="319"/>
      <c r="O29" s="319"/>
      <c r="P29" s="319"/>
      <c r="Q29" s="319"/>
      <c r="R29" s="320"/>
      <c r="S29" s="175">
        <v>0.7</v>
      </c>
      <c r="T29" s="175">
        <v>0.72</v>
      </c>
      <c r="U29" s="179">
        <v>59000</v>
      </c>
      <c r="V29" s="179">
        <f>[1]G1!J32</f>
        <v>66241.919999999998</v>
      </c>
    </row>
    <row r="30" spans="2:22" s="163" customFormat="1" ht="22.5" customHeight="1" x14ac:dyDescent="0.2">
      <c r="B30" s="25" t="s">
        <v>49</v>
      </c>
      <c r="C30" s="321" t="s">
        <v>50</v>
      </c>
      <c r="D30" s="321"/>
      <c r="E30" s="321"/>
      <c r="F30" s="321"/>
      <c r="G30" s="321"/>
      <c r="H30" s="167" t="s">
        <v>195</v>
      </c>
      <c r="I30" s="167" t="s">
        <v>48</v>
      </c>
      <c r="J30" s="322" t="s">
        <v>51</v>
      </c>
      <c r="K30" s="323"/>
      <c r="L30" s="323"/>
      <c r="M30" s="323"/>
      <c r="N30" s="323"/>
      <c r="O30" s="323"/>
      <c r="P30" s="323"/>
      <c r="Q30" s="323"/>
      <c r="R30" s="324"/>
      <c r="S30" s="180">
        <v>0.25</v>
      </c>
      <c r="T30" s="180">
        <v>0.24</v>
      </c>
      <c r="U30" s="180">
        <v>0.22</v>
      </c>
      <c r="V30" s="180">
        <f>[1]G2!J31</f>
        <v>0.188</v>
      </c>
    </row>
    <row r="31" spans="2:22" s="163" customFormat="1" ht="22.5" customHeight="1" x14ac:dyDescent="0.2">
      <c r="B31" s="25" t="s">
        <v>52</v>
      </c>
      <c r="C31" s="317" t="s">
        <v>53</v>
      </c>
      <c r="D31" s="317"/>
      <c r="E31" s="317"/>
      <c r="F31" s="317"/>
      <c r="G31" s="317"/>
      <c r="H31" s="164" t="s">
        <v>196</v>
      </c>
      <c r="I31" s="164" t="s">
        <v>48</v>
      </c>
      <c r="J31" s="318" t="s">
        <v>54</v>
      </c>
      <c r="K31" s="319"/>
      <c r="L31" s="319"/>
      <c r="M31" s="319"/>
      <c r="N31" s="319"/>
      <c r="O31" s="319"/>
      <c r="P31" s="319"/>
      <c r="Q31" s="319"/>
      <c r="R31" s="320"/>
      <c r="S31" s="169">
        <v>7</v>
      </c>
      <c r="T31" s="169">
        <v>7.2</v>
      </c>
      <c r="U31" s="169">
        <v>7.6000000000000005</v>
      </c>
      <c r="V31" s="169">
        <f>[1]G3!J31</f>
        <v>9.06</v>
      </c>
    </row>
    <row r="32" spans="2:22" s="163" customFormat="1" ht="22.5" customHeight="1" x14ac:dyDescent="0.2">
      <c r="B32" s="25" t="s">
        <v>55</v>
      </c>
      <c r="C32" s="321" t="s">
        <v>56</v>
      </c>
      <c r="D32" s="321"/>
      <c r="E32" s="321"/>
      <c r="F32" s="321"/>
      <c r="G32" s="321"/>
      <c r="H32" s="167" t="s">
        <v>246</v>
      </c>
      <c r="I32" s="167" t="s">
        <v>30</v>
      </c>
      <c r="J32" s="322" t="s">
        <v>274</v>
      </c>
      <c r="K32" s="323"/>
      <c r="L32" s="323"/>
      <c r="M32" s="323"/>
      <c r="N32" s="323"/>
      <c r="O32" s="323"/>
      <c r="P32" s="323"/>
      <c r="Q32" s="323"/>
      <c r="R32" s="324"/>
      <c r="S32" s="168">
        <v>7</v>
      </c>
      <c r="T32" s="168">
        <v>7.2</v>
      </c>
      <c r="U32" s="181">
        <v>220000</v>
      </c>
      <c r="V32" s="182">
        <f>[1]G4!J32</f>
        <v>391074.52</v>
      </c>
    </row>
    <row r="33" spans="2:22" x14ac:dyDescent="0.2">
      <c r="B33" s="183"/>
    </row>
    <row r="34" spans="2:22" x14ac:dyDescent="0.2">
      <c r="B34" s="349" t="s">
        <v>95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</row>
    <row r="35" spans="2:22" s="163" customFormat="1" ht="18" customHeight="1" x14ac:dyDescent="0.2">
      <c r="B35" s="350" t="s">
        <v>22</v>
      </c>
      <c r="C35" s="351"/>
      <c r="D35" s="352" t="s">
        <v>62</v>
      </c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</row>
    <row r="36" spans="2:22" s="163" customFormat="1" ht="18" customHeight="1" x14ac:dyDescent="0.2">
      <c r="B36" s="347" t="s">
        <v>26</v>
      </c>
      <c r="C36" s="347"/>
      <c r="D36" s="348" t="s">
        <v>63</v>
      </c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</row>
    <row r="37" spans="2:22" s="163" customFormat="1" ht="18" customHeight="1" x14ac:dyDescent="0.2">
      <c r="B37" s="350" t="s">
        <v>18</v>
      </c>
      <c r="C37" s="351"/>
      <c r="D37" s="352" t="s">
        <v>59</v>
      </c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</row>
    <row r="38" spans="2:22" s="163" customFormat="1" ht="18" customHeight="1" x14ac:dyDescent="0.2">
      <c r="B38" s="347" t="s">
        <v>34</v>
      </c>
      <c r="C38" s="347"/>
      <c r="D38" s="348" t="s">
        <v>60</v>
      </c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</row>
    <row r="39" spans="2:22" s="163" customFormat="1" ht="18" customHeight="1" x14ac:dyDescent="0.2">
      <c r="B39" s="350" t="s">
        <v>48</v>
      </c>
      <c r="C39" s="351"/>
      <c r="D39" s="352" t="s">
        <v>61</v>
      </c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</row>
    <row r="40" spans="2:22" s="163" customFormat="1" ht="18" customHeight="1" x14ac:dyDescent="0.2">
      <c r="B40" s="347" t="s">
        <v>30</v>
      </c>
      <c r="C40" s="347"/>
      <c r="D40" s="354" t="s">
        <v>64</v>
      </c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</row>
    <row r="41" spans="2:22" x14ac:dyDescent="0.2"/>
  </sheetData>
  <mergeCells count="65">
    <mergeCell ref="B40:C40"/>
    <mergeCell ref="D40:V40"/>
    <mergeCell ref="B37:C37"/>
    <mergeCell ref="D37:V37"/>
    <mergeCell ref="B38:C38"/>
    <mergeCell ref="D38:V38"/>
    <mergeCell ref="B39:C39"/>
    <mergeCell ref="D39:V39"/>
    <mergeCell ref="B36:C36"/>
    <mergeCell ref="D36:V36"/>
    <mergeCell ref="C29:G29"/>
    <mergeCell ref="J29:R29"/>
    <mergeCell ref="C30:G30"/>
    <mergeCell ref="J30:R30"/>
    <mergeCell ref="C31:G31"/>
    <mergeCell ref="J31:R31"/>
    <mergeCell ref="C32:G32"/>
    <mergeCell ref="J32:R32"/>
    <mergeCell ref="B34:V34"/>
    <mergeCell ref="B35:C35"/>
    <mergeCell ref="D35:V35"/>
    <mergeCell ref="C24:G24"/>
    <mergeCell ref="J24:R24"/>
    <mergeCell ref="B26:V26"/>
    <mergeCell ref="B27:G28"/>
    <mergeCell ref="H27:H28"/>
    <mergeCell ref="I27:I28"/>
    <mergeCell ref="J27:R28"/>
    <mergeCell ref="S27:V27"/>
    <mergeCell ref="C21:G21"/>
    <mergeCell ref="J21:R21"/>
    <mergeCell ref="C22:G22"/>
    <mergeCell ref="J22:R22"/>
    <mergeCell ref="C23:G23"/>
    <mergeCell ref="J23:R23"/>
    <mergeCell ref="C18:G18"/>
    <mergeCell ref="J18:R18"/>
    <mergeCell ref="C19:G19"/>
    <mergeCell ref="J19:R19"/>
    <mergeCell ref="C20:G20"/>
    <mergeCell ref="J20:R20"/>
    <mergeCell ref="C12:G12"/>
    <mergeCell ref="J12:R12"/>
    <mergeCell ref="C13:G13"/>
    <mergeCell ref="J13:R13"/>
    <mergeCell ref="B15:V15"/>
    <mergeCell ref="B16:G17"/>
    <mergeCell ref="H16:H17"/>
    <mergeCell ref="I16:I17"/>
    <mergeCell ref="J16:R17"/>
    <mergeCell ref="S16:V16"/>
    <mergeCell ref="C9:G9"/>
    <mergeCell ref="J9:R9"/>
    <mergeCell ref="C10:G10"/>
    <mergeCell ref="J10:R10"/>
    <mergeCell ref="C11:G11"/>
    <mergeCell ref="J11:R11"/>
    <mergeCell ref="B2:D4"/>
    <mergeCell ref="E2:V4"/>
    <mergeCell ref="B6:V6"/>
    <mergeCell ref="B7:G8"/>
    <mergeCell ref="H7:H8"/>
    <mergeCell ref="I7:I8"/>
    <mergeCell ref="J7:R8"/>
    <mergeCell ref="S7:V7"/>
  </mergeCells>
  <conditionalFormatting sqref="I15 I26 I9:I10 I29:I32">
    <cfRule type="expression" priority="55" stopIfTrue="1">
      <formula>F9=""</formula>
    </cfRule>
    <cfRule type="expression" dxfId="381" priority="56" stopIfTrue="1">
      <formula>I9&lt;&gt;""</formula>
    </cfRule>
    <cfRule type="expression" dxfId="380" priority="57" stopIfTrue="1">
      <formula>F9&lt;&gt;""</formula>
    </cfRule>
  </conditionalFormatting>
  <conditionalFormatting sqref="J15:P15 J26:P26">
    <cfRule type="expression" priority="58" stopIfTrue="1">
      <formula>I15=""</formula>
    </cfRule>
    <cfRule type="expression" dxfId="379" priority="59" stopIfTrue="1">
      <formula>J15&lt;&gt;""</formula>
    </cfRule>
    <cfRule type="expression" dxfId="378" priority="60" stopIfTrue="1">
      <formula>I15&lt;&gt;""</formula>
    </cfRule>
  </conditionalFormatting>
  <conditionalFormatting sqref="J7">
    <cfRule type="expression" priority="52" stopIfTrue="1">
      <formula>G8=""</formula>
    </cfRule>
    <cfRule type="expression" dxfId="377" priority="53" stopIfTrue="1">
      <formula>J7&lt;&gt;""</formula>
    </cfRule>
    <cfRule type="expression" dxfId="376" priority="54" stopIfTrue="1">
      <formula>G8&lt;&gt;""</formula>
    </cfRule>
  </conditionalFormatting>
  <conditionalFormatting sqref="I11:I13">
    <cfRule type="expression" priority="49" stopIfTrue="1">
      <formula>F11=""</formula>
    </cfRule>
    <cfRule type="expression" dxfId="375" priority="50" stopIfTrue="1">
      <formula>I11&lt;&gt;""</formula>
    </cfRule>
    <cfRule type="expression" dxfId="374" priority="51" stopIfTrue="1">
      <formula>F11&lt;&gt;""</formula>
    </cfRule>
  </conditionalFormatting>
  <conditionalFormatting sqref="I18:I24">
    <cfRule type="expression" priority="46" stopIfTrue="1">
      <formula>F18=""</formula>
    </cfRule>
    <cfRule type="expression" dxfId="373" priority="47" stopIfTrue="1">
      <formula>I18&lt;&gt;""</formula>
    </cfRule>
    <cfRule type="expression" dxfId="372" priority="48" stopIfTrue="1">
      <formula>F18&lt;&gt;""</formula>
    </cfRule>
  </conditionalFormatting>
  <conditionalFormatting sqref="Q15:T15 Q26:T26">
    <cfRule type="expression" priority="43" stopIfTrue="1">
      <formula>O15=""</formula>
    </cfRule>
    <cfRule type="expression" dxfId="371" priority="44" stopIfTrue="1">
      <formula>Q15&lt;&gt;""</formula>
    </cfRule>
    <cfRule type="expression" dxfId="370" priority="45" stopIfTrue="1">
      <formula>O15&lt;&gt;""</formula>
    </cfRule>
  </conditionalFormatting>
  <conditionalFormatting sqref="U15:V15 U26:V26">
    <cfRule type="expression" priority="61" stopIfTrue="1">
      <formula>Q15=""</formula>
    </cfRule>
    <cfRule type="expression" dxfId="369" priority="62" stopIfTrue="1">
      <formula>U15&lt;&gt;""</formula>
    </cfRule>
    <cfRule type="expression" dxfId="368" priority="63" stopIfTrue="1">
      <formula>Q15&lt;&gt;""</formula>
    </cfRule>
  </conditionalFormatting>
  <conditionalFormatting sqref="I7">
    <cfRule type="expression" priority="64" stopIfTrue="1">
      <formula>F8=""</formula>
    </cfRule>
    <cfRule type="expression" dxfId="367" priority="65" stopIfTrue="1">
      <formula>I7&lt;&gt;""</formula>
    </cfRule>
    <cfRule type="expression" dxfId="366" priority="66" stopIfTrue="1">
      <formula>F8&lt;&gt;""</formula>
    </cfRule>
  </conditionalFormatting>
  <conditionalFormatting sqref="J16">
    <cfRule type="expression" priority="37" stopIfTrue="1">
      <formula>G17=""</formula>
    </cfRule>
    <cfRule type="expression" dxfId="365" priority="38" stopIfTrue="1">
      <formula>J16&lt;&gt;""</formula>
    </cfRule>
    <cfRule type="expression" dxfId="364" priority="39" stopIfTrue="1">
      <formula>G17&lt;&gt;""</formula>
    </cfRule>
  </conditionalFormatting>
  <conditionalFormatting sqref="I16">
    <cfRule type="expression" priority="40" stopIfTrue="1">
      <formula>F17=""</formula>
    </cfRule>
    <cfRule type="expression" dxfId="363" priority="41" stopIfTrue="1">
      <formula>I16&lt;&gt;""</formula>
    </cfRule>
    <cfRule type="expression" dxfId="362" priority="42" stopIfTrue="1">
      <formula>F17&lt;&gt;""</formula>
    </cfRule>
  </conditionalFormatting>
  <conditionalFormatting sqref="J27">
    <cfRule type="expression" priority="31" stopIfTrue="1">
      <formula>G28=""</formula>
    </cfRule>
    <cfRule type="expression" dxfId="361" priority="32" stopIfTrue="1">
      <formula>J27&lt;&gt;""</formula>
    </cfRule>
    <cfRule type="expression" dxfId="360" priority="33" stopIfTrue="1">
      <formula>G28&lt;&gt;""</formula>
    </cfRule>
  </conditionalFormatting>
  <conditionalFormatting sqref="I27">
    <cfRule type="expression" priority="34" stopIfTrue="1">
      <formula>F28=""</formula>
    </cfRule>
    <cfRule type="expression" dxfId="359" priority="35" stopIfTrue="1">
      <formula>I27&lt;&gt;""</formula>
    </cfRule>
    <cfRule type="expression" dxfId="358" priority="36" stopIfTrue="1">
      <formula>F28&lt;&gt;""</formula>
    </cfRule>
  </conditionalFormatting>
  <conditionalFormatting sqref="H15 H26 H29:H32">
    <cfRule type="expression" priority="25" stopIfTrue="1">
      <formula>E15=""</formula>
    </cfRule>
    <cfRule type="expression" dxfId="357" priority="26" stopIfTrue="1">
      <formula>H15&lt;&gt;""</formula>
    </cfRule>
    <cfRule type="expression" dxfId="356" priority="27" stopIfTrue="1">
      <formula>E15&lt;&gt;""</formula>
    </cfRule>
  </conditionalFormatting>
  <conditionalFormatting sqref="H12">
    <cfRule type="expression" priority="22" stopIfTrue="1">
      <formula>E12=""</formula>
    </cfRule>
    <cfRule type="expression" dxfId="355" priority="23" stopIfTrue="1">
      <formula>H12&lt;&gt;""</formula>
    </cfRule>
    <cfRule type="expression" dxfId="354" priority="24" stopIfTrue="1">
      <formula>E12&lt;&gt;""</formula>
    </cfRule>
  </conditionalFormatting>
  <conditionalFormatting sqref="H18:H24">
    <cfRule type="expression" priority="19" stopIfTrue="1">
      <formula>E18=""</formula>
    </cfRule>
    <cfRule type="expression" dxfId="353" priority="20" stopIfTrue="1">
      <formula>H18&lt;&gt;""</formula>
    </cfRule>
    <cfRule type="expression" dxfId="352" priority="21" stopIfTrue="1">
      <formula>E18&lt;&gt;""</formula>
    </cfRule>
  </conditionalFormatting>
  <conditionalFormatting sqref="H7">
    <cfRule type="expression" priority="28" stopIfTrue="1">
      <formula>E8=""</formula>
    </cfRule>
    <cfRule type="expression" dxfId="351" priority="29" stopIfTrue="1">
      <formula>H7&lt;&gt;""</formula>
    </cfRule>
    <cfRule type="expression" dxfId="350" priority="30" stopIfTrue="1">
      <formula>E8&lt;&gt;""</formula>
    </cfRule>
  </conditionalFormatting>
  <conditionalFormatting sqref="H16">
    <cfRule type="expression" priority="16" stopIfTrue="1">
      <formula>E17=""</formula>
    </cfRule>
    <cfRule type="expression" dxfId="349" priority="17" stopIfTrue="1">
      <formula>H16&lt;&gt;""</formula>
    </cfRule>
    <cfRule type="expression" dxfId="348" priority="18" stopIfTrue="1">
      <formula>E17&lt;&gt;""</formula>
    </cfRule>
  </conditionalFormatting>
  <conditionalFormatting sqref="H27">
    <cfRule type="expression" priority="13" stopIfTrue="1">
      <formula>E28=""</formula>
    </cfRule>
    <cfRule type="expression" dxfId="347" priority="14" stopIfTrue="1">
      <formula>H27&lt;&gt;""</formula>
    </cfRule>
    <cfRule type="expression" dxfId="346" priority="15" stopIfTrue="1">
      <formula>E28&lt;&gt;""</formula>
    </cfRule>
  </conditionalFormatting>
  <conditionalFormatting sqref="H13">
    <cfRule type="expression" priority="7" stopIfTrue="1">
      <formula>E13=""</formula>
    </cfRule>
    <cfRule type="expression" dxfId="345" priority="8" stopIfTrue="1">
      <formula>H13&lt;&gt;""</formula>
    </cfRule>
    <cfRule type="expression" dxfId="344" priority="9" stopIfTrue="1">
      <formula>E13&lt;&gt;""</formula>
    </cfRule>
  </conditionalFormatting>
  <conditionalFormatting sqref="H9">
    <cfRule type="expression" priority="10" stopIfTrue="1">
      <formula>E9=""</formula>
    </cfRule>
    <cfRule type="expression" dxfId="343" priority="11" stopIfTrue="1">
      <formula>H9&lt;&gt;""</formula>
    </cfRule>
    <cfRule type="expression" dxfId="342" priority="12" stopIfTrue="1">
      <formula>E9&lt;&gt;""</formula>
    </cfRule>
  </conditionalFormatting>
  <conditionalFormatting sqref="H10">
    <cfRule type="expression" priority="4" stopIfTrue="1">
      <formula>E10=""</formula>
    </cfRule>
    <cfRule type="expression" dxfId="341" priority="5" stopIfTrue="1">
      <formula>H10&lt;&gt;""</formula>
    </cfRule>
    <cfRule type="expression" dxfId="340" priority="6" stopIfTrue="1">
      <formula>E10&lt;&gt;""</formula>
    </cfRule>
  </conditionalFormatting>
  <conditionalFormatting sqref="H11">
    <cfRule type="expression" priority="1" stopIfTrue="1">
      <formula>E11=""</formula>
    </cfRule>
    <cfRule type="expression" dxfId="339" priority="2" stopIfTrue="1">
      <formula>H11&lt;&gt;""</formula>
    </cfRule>
    <cfRule type="expression" dxfId="338" priority="3" stopIfTrue="1">
      <formula>E11&lt;&gt;""</formula>
    </cfRule>
  </conditionalFormatting>
  <dataValidations count="1">
    <dataValidation type="list" allowBlank="1" showInputMessage="1" showErrorMessage="1" sqref="D983013:D983039 D917477:D917503 D851941:D851967 D786405:D786431 D720869:D720895 D655333:D655359 D589797:D589823 D524261:D524287 D458725:D458751 D393189:D393215 D327653:D327679 D262117:D262143 D196581:D196607 D131045:D131071 D65509:D65535" xr:uid="{00000000-0002-0000-0200-000000000000}">
      <formula1>$Q$9:$Q$11</formula1>
    </dataValidation>
  </dataValidations>
  <hyperlinks>
    <hyperlink ref="B9" location="'O1'!Area_de_impressao" display="O1" xr:uid="{00000000-0004-0000-0200-000000000000}"/>
    <hyperlink ref="B10" location="'O2'!Area_de_impressao" display="O2" xr:uid="{00000000-0004-0000-0200-000001000000}"/>
    <hyperlink ref="B11" location="'O3'!Area_de_impressao" display="O3" xr:uid="{00000000-0004-0000-0200-000002000000}"/>
    <hyperlink ref="B12" location="'O4'!Area_de_impressao" display="O4" xr:uid="{00000000-0004-0000-0200-000003000000}"/>
    <hyperlink ref="B13" location="'O5'!Area_de_impressao" display="O5" xr:uid="{00000000-0004-0000-0200-000004000000}"/>
    <hyperlink ref="B18" location="'S1'!Area_de_impressao" display="S1" xr:uid="{00000000-0004-0000-0200-000005000000}"/>
    <hyperlink ref="B19" location="'S2'!Area_de_impressao" display="S2" xr:uid="{00000000-0004-0000-0200-000006000000}"/>
    <hyperlink ref="B20" location="'S3'!Area_de_impressao" display="S3" xr:uid="{00000000-0004-0000-0200-000007000000}"/>
    <hyperlink ref="B21" location="'S4'!Area_de_impressao" display="S4" xr:uid="{00000000-0004-0000-0200-000008000000}"/>
    <hyperlink ref="B22" location="'S5'!Area_de_impressao" display="S5" xr:uid="{00000000-0004-0000-0200-000009000000}"/>
    <hyperlink ref="B23" location="'S6'!Area_de_impressao" display="S6" xr:uid="{00000000-0004-0000-0200-00000A000000}"/>
    <hyperlink ref="B24" location="'S7'!Area_de_impressao" display="S7" xr:uid="{00000000-0004-0000-0200-00000B000000}"/>
    <hyperlink ref="B29" location="'G1'!Area_de_impressao" display="G1" xr:uid="{00000000-0004-0000-0200-00000C000000}"/>
    <hyperlink ref="B30" location="'G2'!Area_de_impressao" display="G2" xr:uid="{00000000-0004-0000-0200-00000D000000}"/>
    <hyperlink ref="B31" location="'G3'!Area_de_impressao" display="G3" xr:uid="{00000000-0004-0000-0200-00000E000000}"/>
    <hyperlink ref="B32" location="'G4'!Area_de_impressao" display="G4" xr:uid="{00000000-0004-0000-0200-00000F000000}"/>
  </hyperlinks>
  <printOptions horizontalCentered="1" verticalCentered="1"/>
  <pageMargins left="0.39370078740157483" right="0.39370078740157483" top="0.39370078740157483" bottom="0.39370078740157483" header="0" footer="0.15748031496062992"/>
  <pageSetup paperSize="9" scale="79" orientation="landscape" r:id="rId1"/>
  <headerFooter alignWithMargins="0">
    <oddFooter>&amp;L&amp;"-,Regular"&amp;7&amp;K01+040 010.2.2.001.02 R1&amp;C&amp;"Calibri,Regular"&amp;7&amp;K01+040 16/03/2015&amp;R&amp;"Calibri,Regular"&amp;7&amp;K01+040Página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WG41"/>
  <sheetViews>
    <sheetView showGridLines="0" showRuler="0" zoomScale="140" zoomScaleNormal="140" zoomScaleSheetLayoutView="100" zoomScalePageLayoutView="130" workbookViewId="0">
      <selection activeCell="V8" sqref="V8"/>
    </sheetView>
  </sheetViews>
  <sheetFormatPr defaultColWidth="0" defaultRowHeight="12" customHeight="1" zeroHeight="1" x14ac:dyDescent="0.2"/>
  <cols>
    <col min="1" max="1" width="3.5703125" style="155" customWidth="1"/>
    <col min="2" max="2" width="4.28515625" style="155" customWidth="1"/>
    <col min="3" max="3" width="15" style="156" customWidth="1"/>
    <col min="4" max="4" width="15" style="155" customWidth="1"/>
    <col min="5" max="5" width="5.5703125" style="157" customWidth="1"/>
    <col min="6" max="7" width="5.5703125" style="155" customWidth="1"/>
    <col min="8" max="8" width="27.42578125" style="155" hidden="1" customWidth="1"/>
    <col min="9" max="9" width="10" style="155" customWidth="1"/>
    <col min="10" max="18" width="7.42578125" style="155" customWidth="1"/>
    <col min="19" max="20" width="5.42578125" style="155" hidden="1" customWidth="1"/>
    <col min="21" max="22" width="8.7109375" style="155" customWidth="1"/>
    <col min="23" max="23" width="3.5703125" style="155" customWidth="1"/>
    <col min="24" max="262" width="9.140625" style="155" hidden="1"/>
    <col min="263" max="263" width="10.5703125" style="155" hidden="1"/>
    <col min="264" max="264" width="10.140625" style="155" hidden="1"/>
    <col min="265" max="265" width="15.7109375" style="155" hidden="1"/>
    <col min="266" max="266" width="13.7109375" style="155" hidden="1"/>
    <col min="267" max="267" width="15.7109375" style="155" hidden="1"/>
    <col min="268" max="272" width="13.7109375" style="155" hidden="1"/>
    <col min="273" max="274" width="9.140625" style="155" hidden="1"/>
    <col min="275" max="275" width="12" style="155" hidden="1"/>
    <col min="276" max="518" width="9.140625" style="155" hidden="1"/>
    <col min="519" max="519" width="10.5703125" style="155" hidden="1"/>
    <col min="520" max="520" width="10.140625" style="155" hidden="1"/>
    <col min="521" max="521" width="15.7109375" style="155" hidden="1"/>
    <col min="522" max="522" width="13.7109375" style="155" hidden="1"/>
    <col min="523" max="523" width="15.7109375" style="155" hidden="1"/>
    <col min="524" max="528" width="13.7109375" style="155" hidden="1"/>
    <col min="529" max="530" width="9.140625" style="155" hidden="1"/>
    <col min="531" max="531" width="12" style="155" hidden="1"/>
    <col min="532" max="774" width="9.140625" style="155" hidden="1"/>
    <col min="775" max="775" width="10.5703125" style="155" hidden="1"/>
    <col min="776" max="776" width="10.140625" style="155" hidden="1"/>
    <col min="777" max="777" width="15.7109375" style="155" hidden="1"/>
    <col min="778" max="778" width="13.7109375" style="155" hidden="1"/>
    <col min="779" max="779" width="15.7109375" style="155" hidden="1"/>
    <col min="780" max="784" width="13.7109375" style="155" hidden="1"/>
    <col min="785" max="786" width="9.140625" style="155" hidden="1"/>
    <col min="787" max="787" width="12" style="155" hidden="1"/>
    <col min="788" max="1030" width="9.140625" style="155" hidden="1"/>
    <col min="1031" max="1031" width="10.5703125" style="155" hidden="1"/>
    <col min="1032" max="1032" width="10.140625" style="155" hidden="1"/>
    <col min="1033" max="1033" width="15.7109375" style="155" hidden="1"/>
    <col min="1034" max="1034" width="13.7109375" style="155" hidden="1"/>
    <col min="1035" max="1035" width="15.7109375" style="155" hidden="1"/>
    <col min="1036" max="1040" width="13.7109375" style="155" hidden="1"/>
    <col min="1041" max="1042" width="9.140625" style="155" hidden="1"/>
    <col min="1043" max="1043" width="12" style="155" hidden="1"/>
    <col min="1044" max="1286" width="9.140625" style="155" hidden="1"/>
    <col min="1287" max="1287" width="10.5703125" style="155" hidden="1"/>
    <col min="1288" max="1288" width="10.140625" style="155" hidden="1"/>
    <col min="1289" max="1289" width="15.7109375" style="155" hidden="1"/>
    <col min="1290" max="1290" width="13.7109375" style="155" hidden="1"/>
    <col min="1291" max="1291" width="15.7109375" style="155" hidden="1"/>
    <col min="1292" max="1296" width="13.7109375" style="155" hidden="1"/>
    <col min="1297" max="1298" width="9.140625" style="155" hidden="1"/>
    <col min="1299" max="1299" width="12" style="155" hidden="1"/>
    <col min="1300" max="1542" width="9.140625" style="155" hidden="1"/>
    <col min="1543" max="1543" width="10.5703125" style="155" hidden="1"/>
    <col min="1544" max="1544" width="10.140625" style="155" hidden="1"/>
    <col min="1545" max="1545" width="15.7109375" style="155" hidden="1"/>
    <col min="1546" max="1546" width="13.7109375" style="155" hidden="1"/>
    <col min="1547" max="1547" width="15.7109375" style="155" hidden="1"/>
    <col min="1548" max="1552" width="13.7109375" style="155" hidden="1"/>
    <col min="1553" max="1554" width="9.140625" style="155" hidden="1"/>
    <col min="1555" max="1555" width="12" style="155" hidden="1"/>
    <col min="1556" max="1798" width="9.140625" style="155" hidden="1"/>
    <col min="1799" max="1799" width="10.5703125" style="155" hidden="1"/>
    <col min="1800" max="1800" width="10.140625" style="155" hidden="1"/>
    <col min="1801" max="1801" width="15.7109375" style="155" hidden="1"/>
    <col min="1802" max="1802" width="13.7109375" style="155" hidden="1"/>
    <col min="1803" max="1803" width="15.7109375" style="155" hidden="1"/>
    <col min="1804" max="1808" width="13.7109375" style="155" hidden="1"/>
    <col min="1809" max="1810" width="9.140625" style="155" hidden="1"/>
    <col min="1811" max="1811" width="12" style="155" hidden="1"/>
    <col min="1812" max="2054" width="9.140625" style="155" hidden="1"/>
    <col min="2055" max="2055" width="10.5703125" style="155" hidden="1"/>
    <col min="2056" max="2056" width="10.140625" style="155" hidden="1"/>
    <col min="2057" max="2057" width="15.7109375" style="155" hidden="1"/>
    <col min="2058" max="2058" width="13.7109375" style="155" hidden="1"/>
    <col min="2059" max="2059" width="15.7109375" style="155" hidden="1"/>
    <col min="2060" max="2064" width="13.7109375" style="155" hidden="1"/>
    <col min="2065" max="2066" width="9.140625" style="155" hidden="1"/>
    <col min="2067" max="2067" width="12" style="155" hidden="1"/>
    <col min="2068" max="2310" width="9.140625" style="155" hidden="1"/>
    <col min="2311" max="2311" width="10.5703125" style="155" hidden="1"/>
    <col min="2312" max="2312" width="10.140625" style="155" hidden="1"/>
    <col min="2313" max="2313" width="15.7109375" style="155" hidden="1"/>
    <col min="2314" max="2314" width="13.7109375" style="155" hidden="1"/>
    <col min="2315" max="2315" width="15.7109375" style="155" hidden="1"/>
    <col min="2316" max="2320" width="13.7109375" style="155" hidden="1"/>
    <col min="2321" max="2322" width="9.140625" style="155" hidden="1"/>
    <col min="2323" max="2323" width="12" style="155" hidden="1"/>
    <col min="2324" max="2566" width="9.140625" style="155" hidden="1"/>
    <col min="2567" max="2567" width="10.5703125" style="155" hidden="1"/>
    <col min="2568" max="2568" width="10.140625" style="155" hidden="1"/>
    <col min="2569" max="2569" width="15.7109375" style="155" hidden="1"/>
    <col min="2570" max="2570" width="13.7109375" style="155" hidden="1"/>
    <col min="2571" max="2571" width="15.7109375" style="155" hidden="1"/>
    <col min="2572" max="2576" width="13.7109375" style="155" hidden="1"/>
    <col min="2577" max="2578" width="9.140625" style="155" hidden="1"/>
    <col min="2579" max="2579" width="12" style="155" hidden="1"/>
    <col min="2580" max="2822" width="9.140625" style="155" hidden="1"/>
    <col min="2823" max="2823" width="10.5703125" style="155" hidden="1"/>
    <col min="2824" max="2824" width="10.140625" style="155" hidden="1"/>
    <col min="2825" max="2825" width="15.7109375" style="155" hidden="1"/>
    <col min="2826" max="2826" width="13.7109375" style="155" hidden="1"/>
    <col min="2827" max="2827" width="15.7109375" style="155" hidden="1"/>
    <col min="2828" max="2832" width="13.7109375" style="155" hidden="1"/>
    <col min="2833" max="2834" width="9.140625" style="155" hidden="1"/>
    <col min="2835" max="2835" width="12" style="155" hidden="1"/>
    <col min="2836" max="3078" width="9.140625" style="155" hidden="1"/>
    <col min="3079" max="3079" width="10.5703125" style="155" hidden="1"/>
    <col min="3080" max="3080" width="10.140625" style="155" hidden="1"/>
    <col min="3081" max="3081" width="15.7109375" style="155" hidden="1"/>
    <col min="3082" max="3082" width="13.7109375" style="155" hidden="1"/>
    <col min="3083" max="3083" width="15.7109375" style="155" hidden="1"/>
    <col min="3084" max="3088" width="13.7109375" style="155" hidden="1"/>
    <col min="3089" max="3090" width="9.140625" style="155" hidden="1"/>
    <col min="3091" max="3091" width="12" style="155" hidden="1"/>
    <col min="3092" max="3334" width="9.140625" style="155" hidden="1"/>
    <col min="3335" max="3335" width="10.5703125" style="155" hidden="1"/>
    <col min="3336" max="3336" width="10.140625" style="155" hidden="1"/>
    <col min="3337" max="3337" width="15.7109375" style="155" hidden="1"/>
    <col min="3338" max="3338" width="13.7109375" style="155" hidden="1"/>
    <col min="3339" max="3339" width="15.7109375" style="155" hidden="1"/>
    <col min="3340" max="3344" width="13.7109375" style="155" hidden="1"/>
    <col min="3345" max="3346" width="9.140625" style="155" hidden="1"/>
    <col min="3347" max="3347" width="12" style="155" hidden="1"/>
    <col min="3348" max="3590" width="9.140625" style="155" hidden="1"/>
    <col min="3591" max="3591" width="10.5703125" style="155" hidden="1"/>
    <col min="3592" max="3592" width="10.140625" style="155" hidden="1"/>
    <col min="3593" max="3593" width="15.7109375" style="155" hidden="1"/>
    <col min="3594" max="3594" width="13.7109375" style="155" hidden="1"/>
    <col min="3595" max="3595" width="15.7109375" style="155" hidden="1"/>
    <col min="3596" max="3600" width="13.7109375" style="155" hidden="1"/>
    <col min="3601" max="3602" width="9.140625" style="155" hidden="1"/>
    <col min="3603" max="3603" width="12" style="155" hidden="1"/>
    <col min="3604" max="3846" width="9.140625" style="155" hidden="1"/>
    <col min="3847" max="3847" width="10.5703125" style="155" hidden="1"/>
    <col min="3848" max="3848" width="10.140625" style="155" hidden="1"/>
    <col min="3849" max="3849" width="15.7109375" style="155" hidden="1"/>
    <col min="3850" max="3850" width="13.7109375" style="155" hidden="1"/>
    <col min="3851" max="3851" width="15.7109375" style="155" hidden="1"/>
    <col min="3852" max="3856" width="13.7109375" style="155" hidden="1"/>
    <col min="3857" max="3858" width="9.140625" style="155" hidden="1"/>
    <col min="3859" max="3859" width="12" style="155" hidden="1"/>
    <col min="3860" max="4102" width="9.140625" style="155" hidden="1"/>
    <col min="4103" max="4103" width="10.5703125" style="155" hidden="1"/>
    <col min="4104" max="4104" width="10.140625" style="155" hidden="1"/>
    <col min="4105" max="4105" width="15.7109375" style="155" hidden="1"/>
    <col min="4106" max="4106" width="13.7109375" style="155" hidden="1"/>
    <col min="4107" max="4107" width="15.7109375" style="155" hidden="1"/>
    <col min="4108" max="4112" width="13.7109375" style="155" hidden="1"/>
    <col min="4113" max="4114" width="9.140625" style="155" hidden="1"/>
    <col min="4115" max="4115" width="12" style="155" hidden="1"/>
    <col min="4116" max="4358" width="9.140625" style="155" hidden="1"/>
    <col min="4359" max="4359" width="10.5703125" style="155" hidden="1"/>
    <col min="4360" max="4360" width="10.140625" style="155" hidden="1"/>
    <col min="4361" max="4361" width="15.7109375" style="155" hidden="1"/>
    <col min="4362" max="4362" width="13.7109375" style="155" hidden="1"/>
    <col min="4363" max="4363" width="15.7109375" style="155" hidden="1"/>
    <col min="4364" max="4368" width="13.7109375" style="155" hidden="1"/>
    <col min="4369" max="4370" width="9.140625" style="155" hidden="1"/>
    <col min="4371" max="4371" width="12" style="155" hidden="1"/>
    <col min="4372" max="4614" width="9.140625" style="155" hidden="1"/>
    <col min="4615" max="4615" width="10.5703125" style="155" hidden="1"/>
    <col min="4616" max="4616" width="10.140625" style="155" hidden="1"/>
    <col min="4617" max="4617" width="15.7109375" style="155" hidden="1"/>
    <col min="4618" max="4618" width="13.7109375" style="155" hidden="1"/>
    <col min="4619" max="4619" width="15.7109375" style="155" hidden="1"/>
    <col min="4620" max="4624" width="13.7109375" style="155" hidden="1"/>
    <col min="4625" max="4626" width="9.140625" style="155" hidden="1"/>
    <col min="4627" max="4627" width="12" style="155" hidden="1"/>
    <col min="4628" max="4870" width="9.140625" style="155" hidden="1"/>
    <col min="4871" max="4871" width="10.5703125" style="155" hidden="1"/>
    <col min="4872" max="4872" width="10.140625" style="155" hidden="1"/>
    <col min="4873" max="4873" width="15.7109375" style="155" hidden="1"/>
    <col min="4874" max="4874" width="13.7109375" style="155" hidden="1"/>
    <col min="4875" max="4875" width="15.7109375" style="155" hidden="1"/>
    <col min="4876" max="4880" width="13.7109375" style="155" hidden="1"/>
    <col min="4881" max="4882" width="9.140625" style="155" hidden="1"/>
    <col min="4883" max="4883" width="12" style="155" hidden="1"/>
    <col min="4884" max="5126" width="9.140625" style="155" hidden="1"/>
    <col min="5127" max="5127" width="10.5703125" style="155" hidden="1"/>
    <col min="5128" max="5128" width="10.140625" style="155" hidden="1"/>
    <col min="5129" max="5129" width="15.7109375" style="155" hidden="1"/>
    <col min="5130" max="5130" width="13.7109375" style="155" hidden="1"/>
    <col min="5131" max="5131" width="15.7109375" style="155" hidden="1"/>
    <col min="5132" max="5136" width="13.7109375" style="155" hidden="1"/>
    <col min="5137" max="5138" width="9.140625" style="155" hidden="1"/>
    <col min="5139" max="5139" width="12" style="155" hidden="1"/>
    <col min="5140" max="5382" width="9.140625" style="155" hidden="1"/>
    <col min="5383" max="5383" width="10.5703125" style="155" hidden="1"/>
    <col min="5384" max="5384" width="10.140625" style="155" hidden="1"/>
    <col min="5385" max="5385" width="15.7109375" style="155" hidden="1"/>
    <col min="5386" max="5386" width="13.7109375" style="155" hidden="1"/>
    <col min="5387" max="5387" width="15.7109375" style="155" hidden="1"/>
    <col min="5388" max="5392" width="13.7109375" style="155" hidden="1"/>
    <col min="5393" max="5394" width="9.140625" style="155" hidden="1"/>
    <col min="5395" max="5395" width="12" style="155" hidden="1"/>
    <col min="5396" max="5638" width="9.140625" style="155" hidden="1"/>
    <col min="5639" max="5639" width="10.5703125" style="155" hidden="1"/>
    <col min="5640" max="5640" width="10.140625" style="155" hidden="1"/>
    <col min="5641" max="5641" width="15.7109375" style="155" hidden="1"/>
    <col min="5642" max="5642" width="13.7109375" style="155" hidden="1"/>
    <col min="5643" max="5643" width="15.7109375" style="155" hidden="1"/>
    <col min="5644" max="5648" width="13.7109375" style="155" hidden="1"/>
    <col min="5649" max="5650" width="9.140625" style="155" hidden="1"/>
    <col min="5651" max="5651" width="12" style="155" hidden="1"/>
    <col min="5652" max="5894" width="9.140625" style="155" hidden="1"/>
    <col min="5895" max="5895" width="10.5703125" style="155" hidden="1"/>
    <col min="5896" max="5896" width="10.140625" style="155" hidden="1"/>
    <col min="5897" max="5897" width="15.7109375" style="155" hidden="1"/>
    <col min="5898" max="5898" width="13.7109375" style="155" hidden="1"/>
    <col min="5899" max="5899" width="15.7109375" style="155" hidden="1"/>
    <col min="5900" max="5904" width="13.7109375" style="155" hidden="1"/>
    <col min="5905" max="5906" width="9.140625" style="155" hidden="1"/>
    <col min="5907" max="5907" width="12" style="155" hidden="1"/>
    <col min="5908" max="6150" width="9.140625" style="155" hidden="1"/>
    <col min="6151" max="6151" width="10.5703125" style="155" hidden="1"/>
    <col min="6152" max="6152" width="10.140625" style="155" hidden="1"/>
    <col min="6153" max="6153" width="15.7109375" style="155" hidden="1"/>
    <col min="6154" max="6154" width="13.7109375" style="155" hidden="1"/>
    <col min="6155" max="6155" width="15.7109375" style="155" hidden="1"/>
    <col min="6156" max="6160" width="13.7109375" style="155" hidden="1"/>
    <col min="6161" max="6162" width="9.140625" style="155" hidden="1"/>
    <col min="6163" max="6163" width="12" style="155" hidden="1"/>
    <col min="6164" max="6406" width="9.140625" style="155" hidden="1"/>
    <col min="6407" max="6407" width="10.5703125" style="155" hidden="1"/>
    <col min="6408" max="6408" width="10.140625" style="155" hidden="1"/>
    <col min="6409" max="6409" width="15.7109375" style="155" hidden="1"/>
    <col min="6410" max="6410" width="13.7109375" style="155" hidden="1"/>
    <col min="6411" max="6411" width="15.7109375" style="155" hidden="1"/>
    <col min="6412" max="6416" width="13.7109375" style="155" hidden="1"/>
    <col min="6417" max="6418" width="9.140625" style="155" hidden="1"/>
    <col min="6419" max="6419" width="12" style="155" hidden="1"/>
    <col min="6420" max="6662" width="9.140625" style="155" hidden="1"/>
    <col min="6663" max="6663" width="10.5703125" style="155" hidden="1"/>
    <col min="6664" max="6664" width="10.140625" style="155" hidden="1"/>
    <col min="6665" max="6665" width="15.7109375" style="155" hidden="1"/>
    <col min="6666" max="6666" width="13.7109375" style="155" hidden="1"/>
    <col min="6667" max="6667" width="15.7109375" style="155" hidden="1"/>
    <col min="6668" max="6672" width="13.7109375" style="155" hidden="1"/>
    <col min="6673" max="6674" width="9.140625" style="155" hidden="1"/>
    <col min="6675" max="6675" width="12" style="155" hidden="1"/>
    <col min="6676" max="6918" width="9.140625" style="155" hidden="1"/>
    <col min="6919" max="6919" width="10.5703125" style="155" hidden="1"/>
    <col min="6920" max="6920" width="10.140625" style="155" hidden="1"/>
    <col min="6921" max="6921" width="15.7109375" style="155" hidden="1"/>
    <col min="6922" max="6922" width="13.7109375" style="155" hidden="1"/>
    <col min="6923" max="6923" width="15.7109375" style="155" hidden="1"/>
    <col min="6924" max="6928" width="13.7109375" style="155" hidden="1"/>
    <col min="6929" max="6930" width="9.140625" style="155" hidden="1"/>
    <col min="6931" max="6931" width="12" style="155" hidden="1"/>
    <col min="6932" max="7174" width="9.140625" style="155" hidden="1"/>
    <col min="7175" max="7175" width="10.5703125" style="155" hidden="1"/>
    <col min="7176" max="7176" width="10.140625" style="155" hidden="1"/>
    <col min="7177" max="7177" width="15.7109375" style="155" hidden="1"/>
    <col min="7178" max="7178" width="13.7109375" style="155" hidden="1"/>
    <col min="7179" max="7179" width="15.7109375" style="155" hidden="1"/>
    <col min="7180" max="7184" width="13.7109375" style="155" hidden="1"/>
    <col min="7185" max="7186" width="9.140625" style="155" hidden="1"/>
    <col min="7187" max="7187" width="12" style="155" hidden="1"/>
    <col min="7188" max="7430" width="9.140625" style="155" hidden="1"/>
    <col min="7431" max="7431" width="10.5703125" style="155" hidden="1"/>
    <col min="7432" max="7432" width="10.140625" style="155" hidden="1"/>
    <col min="7433" max="7433" width="15.7109375" style="155" hidden="1"/>
    <col min="7434" max="7434" width="13.7109375" style="155" hidden="1"/>
    <col min="7435" max="7435" width="15.7109375" style="155" hidden="1"/>
    <col min="7436" max="7440" width="13.7109375" style="155" hidden="1"/>
    <col min="7441" max="7442" width="9.140625" style="155" hidden="1"/>
    <col min="7443" max="7443" width="12" style="155" hidden="1"/>
    <col min="7444" max="7686" width="9.140625" style="155" hidden="1"/>
    <col min="7687" max="7687" width="10.5703125" style="155" hidden="1"/>
    <col min="7688" max="7688" width="10.140625" style="155" hidden="1"/>
    <col min="7689" max="7689" width="15.7109375" style="155" hidden="1"/>
    <col min="7690" max="7690" width="13.7109375" style="155" hidden="1"/>
    <col min="7691" max="7691" width="15.7109375" style="155" hidden="1"/>
    <col min="7692" max="7696" width="13.7109375" style="155" hidden="1"/>
    <col min="7697" max="7698" width="9.140625" style="155" hidden="1"/>
    <col min="7699" max="7699" width="12" style="155" hidden="1"/>
    <col min="7700" max="7942" width="9.140625" style="155" hidden="1"/>
    <col min="7943" max="7943" width="10.5703125" style="155" hidden="1"/>
    <col min="7944" max="7944" width="10.140625" style="155" hidden="1"/>
    <col min="7945" max="7945" width="15.7109375" style="155" hidden="1"/>
    <col min="7946" max="7946" width="13.7109375" style="155" hidden="1"/>
    <col min="7947" max="7947" width="15.7109375" style="155" hidden="1"/>
    <col min="7948" max="7952" width="13.7109375" style="155" hidden="1"/>
    <col min="7953" max="7954" width="9.140625" style="155" hidden="1"/>
    <col min="7955" max="7955" width="12" style="155" hidden="1"/>
    <col min="7956" max="8198" width="9.140625" style="155" hidden="1"/>
    <col min="8199" max="8199" width="10.5703125" style="155" hidden="1"/>
    <col min="8200" max="8200" width="10.140625" style="155" hidden="1"/>
    <col min="8201" max="8201" width="15.7109375" style="155" hidden="1"/>
    <col min="8202" max="8202" width="13.7109375" style="155" hidden="1"/>
    <col min="8203" max="8203" width="15.7109375" style="155" hidden="1"/>
    <col min="8204" max="8208" width="13.7109375" style="155" hidden="1"/>
    <col min="8209" max="8210" width="9.140625" style="155" hidden="1"/>
    <col min="8211" max="8211" width="12" style="155" hidden="1"/>
    <col min="8212" max="8454" width="9.140625" style="155" hidden="1"/>
    <col min="8455" max="8455" width="10.5703125" style="155" hidden="1"/>
    <col min="8456" max="8456" width="10.140625" style="155" hidden="1"/>
    <col min="8457" max="8457" width="15.7109375" style="155" hidden="1"/>
    <col min="8458" max="8458" width="13.7109375" style="155" hidden="1"/>
    <col min="8459" max="8459" width="15.7109375" style="155" hidden="1"/>
    <col min="8460" max="8464" width="13.7109375" style="155" hidden="1"/>
    <col min="8465" max="8466" width="9.140625" style="155" hidden="1"/>
    <col min="8467" max="8467" width="12" style="155" hidden="1"/>
    <col min="8468" max="8710" width="9.140625" style="155" hidden="1"/>
    <col min="8711" max="8711" width="10.5703125" style="155" hidden="1"/>
    <col min="8712" max="8712" width="10.140625" style="155" hidden="1"/>
    <col min="8713" max="8713" width="15.7109375" style="155" hidden="1"/>
    <col min="8714" max="8714" width="13.7109375" style="155" hidden="1"/>
    <col min="8715" max="8715" width="15.7109375" style="155" hidden="1"/>
    <col min="8716" max="8720" width="13.7109375" style="155" hidden="1"/>
    <col min="8721" max="8722" width="9.140625" style="155" hidden="1"/>
    <col min="8723" max="8723" width="12" style="155" hidden="1"/>
    <col min="8724" max="8966" width="9.140625" style="155" hidden="1"/>
    <col min="8967" max="8967" width="10.5703125" style="155" hidden="1"/>
    <col min="8968" max="8968" width="10.140625" style="155" hidden="1"/>
    <col min="8969" max="8969" width="15.7109375" style="155" hidden="1"/>
    <col min="8970" max="8970" width="13.7109375" style="155" hidden="1"/>
    <col min="8971" max="8971" width="15.7109375" style="155" hidden="1"/>
    <col min="8972" max="8976" width="13.7109375" style="155" hidden="1"/>
    <col min="8977" max="8978" width="9.140625" style="155" hidden="1"/>
    <col min="8979" max="8979" width="12" style="155" hidden="1"/>
    <col min="8980" max="9222" width="9.140625" style="155" hidden="1"/>
    <col min="9223" max="9223" width="10.5703125" style="155" hidden="1"/>
    <col min="9224" max="9224" width="10.140625" style="155" hidden="1"/>
    <col min="9225" max="9225" width="15.7109375" style="155" hidden="1"/>
    <col min="9226" max="9226" width="13.7109375" style="155" hidden="1"/>
    <col min="9227" max="9227" width="15.7109375" style="155" hidden="1"/>
    <col min="9228" max="9232" width="13.7109375" style="155" hidden="1"/>
    <col min="9233" max="9234" width="9.140625" style="155" hidden="1"/>
    <col min="9235" max="9235" width="12" style="155" hidden="1"/>
    <col min="9236" max="9478" width="9.140625" style="155" hidden="1"/>
    <col min="9479" max="9479" width="10.5703125" style="155" hidden="1"/>
    <col min="9480" max="9480" width="10.140625" style="155" hidden="1"/>
    <col min="9481" max="9481" width="15.7109375" style="155" hidden="1"/>
    <col min="9482" max="9482" width="13.7109375" style="155" hidden="1"/>
    <col min="9483" max="9483" width="15.7109375" style="155" hidden="1"/>
    <col min="9484" max="9488" width="13.7109375" style="155" hidden="1"/>
    <col min="9489" max="9490" width="9.140625" style="155" hidden="1"/>
    <col min="9491" max="9491" width="12" style="155" hidden="1"/>
    <col min="9492" max="9734" width="9.140625" style="155" hidden="1"/>
    <col min="9735" max="9735" width="10.5703125" style="155" hidden="1"/>
    <col min="9736" max="9736" width="10.140625" style="155" hidden="1"/>
    <col min="9737" max="9737" width="15.7109375" style="155" hidden="1"/>
    <col min="9738" max="9738" width="13.7109375" style="155" hidden="1"/>
    <col min="9739" max="9739" width="15.7109375" style="155" hidden="1"/>
    <col min="9740" max="9744" width="13.7109375" style="155" hidden="1"/>
    <col min="9745" max="9746" width="9.140625" style="155" hidden="1"/>
    <col min="9747" max="9747" width="12" style="155" hidden="1"/>
    <col min="9748" max="9990" width="9.140625" style="155" hidden="1"/>
    <col min="9991" max="9991" width="10.5703125" style="155" hidden="1"/>
    <col min="9992" max="9992" width="10.140625" style="155" hidden="1"/>
    <col min="9993" max="9993" width="15.7109375" style="155" hidden="1"/>
    <col min="9994" max="9994" width="13.7109375" style="155" hidden="1"/>
    <col min="9995" max="9995" width="15.7109375" style="155" hidden="1"/>
    <col min="9996" max="10000" width="13.7109375" style="155" hidden="1"/>
    <col min="10001" max="10002" width="9.140625" style="155" hidden="1"/>
    <col min="10003" max="10003" width="12" style="155" hidden="1"/>
    <col min="10004" max="10246" width="9.140625" style="155" hidden="1"/>
    <col min="10247" max="10247" width="10.5703125" style="155" hidden="1"/>
    <col min="10248" max="10248" width="10.140625" style="155" hidden="1"/>
    <col min="10249" max="10249" width="15.7109375" style="155" hidden="1"/>
    <col min="10250" max="10250" width="13.7109375" style="155" hidden="1"/>
    <col min="10251" max="10251" width="15.7109375" style="155" hidden="1"/>
    <col min="10252" max="10256" width="13.7109375" style="155" hidden="1"/>
    <col min="10257" max="10258" width="9.140625" style="155" hidden="1"/>
    <col min="10259" max="10259" width="12" style="155" hidden="1"/>
    <col min="10260" max="10502" width="9.140625" style="155" hidden="1"/>
    <col min="10503" max="10503" width="10.5703125" style="155" hidden="1"/>
    <col min="10504" max="10504" width="10.140625" style="155" hidden="1"/>
    <col min="10505" max="10505" width="15.7109375" style="155" hidden="1"/>
    <col min="10506" max="10506" width="13.7109375" style="155" hidden="1"/>
    <col min="10507" max="10507" width="15.7109375" style="155" hidden="1"/>
    <col min="10508" max="10512" width="13.7109375" style="155" hidden="1"/>
    <col min="10513" max="10514" width="9.140625" style="155" hidden="1"/>
    <col min="10515" max="10515" width="12" style="155" hidden="1"/>
    <col min="10516" max="10758" width="9.140625" style="155" hidden="1"/>
    <col min="10759" max="10759" width="10.5703125" style="155" hidden="1"/>
    <col min="10760" max="10760" width="10.140625" style="155" hidden="1"/>
    <col min="10761" max="10761" width="15.7109375" style="155" hidden="1"/>
    <col min="10762" max="10762" width="13.7109375" style="155" hidden="1"/>
    <col min="10763" max="10763" width="15.7109375" style="155" hidden="1"/>
    <col min="10764" max="10768" width="13.7109375" style="155" hidden="1"/>
    <col min="10769" max="10770" width="9.140625" style="155" hidden="1"/>
    <col min="10771" max="10771" width="12" style="155" hidden="1"/>
    <col min="10772" max="11014" width="9.140625" style="155" hidden="1"/>
    <col min="11015" max="11015" width="10.5703125" style="155" hidden="1"/>
    <col min="11016" max="11016" width="10.140625" style="155" hidden="1"/>
    <col min="11017" max="11017" width="15.7109375" style="155" hidden="1"/>
    <col min="11018" max="11018" width="13.7109375" style="155" hidden="1"/>
    <col min="11019" max="11019" width="15.7109375" style="155" hidden="1"/>
    <col min="11020" max="11024" width="13.7109375" style="155" hidden="1"/>
    <col min="11025" max="11026" width="9.140625" style="155" hidden="1"/>
    <col min="11027" max="11027" width="12" style="155" hidden="1"/>
    <col min="11028" max="11270" width="9.140625" style="155" hidden="1"/>
    <col min="11271" max="11271" width="10.5703125" style="155" hidden="1"/>
    <col min="11272" max="11272" width="10.140625" style="155" hidden="1"/>
    <col min="11273" max="11273" width="15.7109375" style="155" hidden="1"/>
    <col min="11274" max="11274" width="13.7109375" style="155" hidden="1"/>
    <col min="11275" max="11275" width="15.7109375" style="155" hidden="1"/>
    <col min="11276" max="11280" width="13.7109375" style="155" hidden="1"/>
    <col min="11281" max="11282" width="9.140625" style="155" hidden="1"/>
    <col min="11283" max="11283" width="12" style="155" hidden="1"/>
    <col min="11284" max="11526" width="9.140625" style="155" hidden="1"/>
    <col min="11527" max="11527" width="10.5703125" style="155" hidden="1"/>
    <col min="11528" max="11528" width="10.140625" style="155" hidden="1"/>
    <col min="11529" max="11529" width="15.7109375" style="155" hidden="1"/>
    <col min="11530" max="11530" width="13.7109375" style="155" hidden="1"/>
    <col min="11531" max="11531" width="15.7109375" style="155" hidden="1"/>
    <col min="11532" max="11536" width="13.7109375" style="155" hidden="1"/>
    <col min="11537" max="11538" width="9.140625" style="155" hidden="1"/>
    <col min="11539" max="11539" width="12" style="155" hidden="1"/>
    <col min="11540" max="11782" width="9.140625" style="155" hidden="1"/>
    <col min="11783" max="11783" width="10.5703125" style="155" hidden="1"/>
    <col min="11784" max="11784" width="10.140625" style="155" hidden="1"/>
    <col min="11785" max="11785" width="15.7109375" style="155" hidden="1"/>
    <col min="11786" max="11786" width="13.7109375" style="155" hidden="1"/>
    <col min="11787" max="11787" width="15.7109375" style="155" hidden="1"/>
    <col min="11788" max="11792" width="13.7109375" style="155" hidden="1"/>
    <col min="11793" max="11794" width="9.140625" style="155" hidden="1"/>
    <col min="11795" max="11795" width="12" style="155" hidden="1"/>
    <col min="11796" max="12038" width="9.140625" style="155" hidden="1"/>
    <col min="12039" max="12039" width="10.5703125" style="155" hidden="1"/>
    <col min="12040" max="12040" width="10.140625" style="155" hidden="1"/>
    <col min="12041" max="12041" width="15.7109375" style="155" hidden="1"/>
    <col min="12042" max="12042" width="13.7109375" style="155" hidden="1"/>
    <col min="12043" max="12043" width="15.7109375" style="155" hidden="1"/>
    <col min="12044" max="12048" width="13.7109375" style="155" hidden="1"/>
    <col min="12049" max="12050" width="9.140625" style="155" hidden="1"/>
    <col min="12051" max="12051" width="12" style="155" hidden="1"/>
    <col min="12052" max="12294" width="9.140625" style="155" hidden="1"/>
    <col min="12295" max="12295" width="10.5703125" style="155" hidden="1"/>
    <col min="12296" max="12296" width="10.140625" style="155" hidden="1"/>
    <col min="12297" max="12297" width="15.7109375" style="155" hidden="1"/>
    <col min="12298" max="12298" width="13.7109375" style="155" hidden="1"/>
    <col min="12299" max="12299" width="15.7109375" style="155" hidden="1"/>
    <col min="12300" max="12304" width="13.7109375" style="155" hidden="1"/>
    <col min="12305" max="12306" width="9.140625" style="155" hidden="1"/>
    <col min="12307" max="12307" width="12" style="155" hidden="1"/>
    <col min="12308" max="12550" width="9.140625" style="155" hidden="1"/>
    <col min="12551" max="12551" width="10.5703125" style="155" hidden="1"/>
    <col min="12552" max="12552" width="10.140625" style="155" hidden="1"/>
    <col min="12553" max="12553" width="15.7109375" style="155" hidden="1"/>
    <col min="12554" max="12554" width="13.7109375" style="155" hidden="1"/>
    <col min="12555" max="12555" width="15.7109375" style="155" hidden="1"/>
    <col min="12556" max="12560" width="13.7109375" style="155" hidden="1"/>
    <col min="12561" max="12562" width="9.140625" style="155" hidden="1"/>
    <col min="12563" max="12563" width="12" style="155" hidden="1"/>
    <col min="12564" max="12806" width="9.140625" style="155" hidden="1"/>
    <col min="12807" max="12807" width="10.5703125" style="155" hidden="1"/>
    <col min="12808" max="12808" width="10.140625" style="155" hidden="1"/>
    <col min="12809" max="12809" width="15.7109375" style="155" hidden="1"/>
    <col min="12810" max="12810" width="13.7109375" style="155" hidden="1"/>
    <col min="12811" max="12811" width="15.7109375" style="155" hidden="1"/>
    <col min="12812" max="12816" width="13.7109375" style="155" hidden="1"/>
    <col min="12817" max="12818" width="9.140625" style="155" hidden="1"/>
    <col min="12819" max="12819" width="12" style="155" hidden="1"/>
    <col min="12820" max="13062" width="9.140625" style="155" hidden="1"/>
    <col min="13063" max="13063" width="10.5703125" style="155" hidden="1"/>
    <col min="13064" max="13064" width="10.140625" style="155" hidden="1"/>
    <col min="13065" max="13065" width="15.7109375" style="155" hidden="1"/>
    <col min="13066" max="13066" width="13.7109375" style="155" hidden="1"/>
    <col min="13067" max="13067" width="15.7109375" style="155" hidden="1"/>
    <col min="13068" max="13072" width="13.7109375" style="155" hidden="1"/>
    <col min="13073" max="13074" width="9.140625" style="155" hidden="1"/>
    <col min="13075" max="13075" width="12" style="155" hidden="1"/>
    <col min="13076" max="13318" width="9.140625" style="155" hidden="1"/>
    <col min="13319" max="13319" width="10.5703125" style="155" hidden="1"/>
    <col min="13320" max="13320" width="10.140625" style="155" hidden="1"/>
    <col min="13321" max="13321" width="15.7109375" style="155" hidden="1"/>
    <col min="13322" max="13322" width="13.7109375" style="155" hidden="1"/>
    <col min="13323" max="13323" width="15.7109375" style="155" hidden="1"/>
    <col min="13324" max="13328" width="13.7109375" style="155" hidden="1"/>
    <col min="13329" max="13330" width="9.140625" style="155" hidden="1"/>
    <col min="13331" max="13331" width="12" style="155" hidden="1"/>
    <col min="13332" max="13574" width="9.140625" style="155" hidden="1"/>
    <col min="13575" max="13575" width="10.5703125" style="155" hidden="1"/>
    <col min="13576" max="13576" width="10.140625" style="155" hidden="1"/>
    <col min="13577" max="13577" width="15.7109375" style="155" hidden="1"/>
    <col min="13578" max="13578" width="13.7109375" style="155" hidden="1"/>
    <col min="13579" max="13579" width="15.7109375" style="155" hidden="1"/>
    <col min="13580" max="13584" width="13.7109375" style="155" hidden="1"/>
    <col min="13585" max="13586" width="9.140625" style="155" hidden="1"/>
    <col min="13587" max="13587" width="12" style="155" hidden="1"/>
    <col min="13588" max="13830" width="9.140625" style="155" hidden="1"/>
    <col min="13831" max="13831" width="10.5703125" style="155" hidden="1"/>
    <col min="13832" max="13832" width="10.140625" style="155" hidden="1"/>
    <col min="13833" max="13833" width="15.7109375" style="155" hidden="1"/>
    <col min="13834" max="13834" width="13.7109375" style="155" hidden="1"/>
    <col min="13835" max="13835" width="15.7109375" style="155" hidden="1"/>
    <col min="13836" max="13840" width="13.7109375" style="155" hidden="1"/>
    <col min="13841" max="13842" width="9.140625" style="155" hidden="1"/>
    <col min="13843" max="13843" width="12" style="155" hidden="1"/>
    <col min="13844" max="14086" width="9.140625" style="155" hidden="1"/>
    <col min="14087" max="14087" width="10.5703125" style="155" hidden="1"/>
    <col min="14088" max="14088" width="10.140625" style="155" hidden="1"/>
    <col min="14089" max="14089" width="15.7109375" style="155" hidden="1"/>
    <col min="14090" max="14090" width="13.7109375" style="155" hidden="1"/>
    <col min="14091" max="14091" width="15.7109375" style="155" hidden="1"/>
    <col min="14092" max="14096" width="13.7109375" style="155" hidden="1"/>
    <col min="14097" max="14098" width="9.140625" style="155" hidden="1"/>
    <col min="14099" max="14099" width="12" style="155" hidden="1"/>
    <col min="14100" max="14342" width="9.140625" style="155" hidden="1"/>
    <col min="14343" max="14343" width="10.5703125" style="155" hidden="1"/>
    <col min="14344" max="14344" width="10.140625" style="155" hidden="1"/>
    <col min="14345" max="14345" width="15.7109375" style="155" hidden="1"/>
    <col min="14346" max="14346" width="13.7109375" style="155" hidden="1"/>
    <col min="14347" max="14347" width="15.7109375" style="155" hidden="1"/>
    <col min="14348" max="14352" width="13.7109375" style="155" hidden="1"/>
    <col min="14353" max="14354" width="9.140625" style="155" hidden="1"/>
    <col min="14355" max="14355" width="12" style="155" hidden="1"/>
    <col min="14356" max="14598" width="9.140625" style="155" hidden="1"/>
    <col min="14599" max="14599" width="10.5703125" style="155" hidden="1"/>
    <col min="14600" max="14600" width="10.140625" style="155" hidden="1"/>
    <col min="14601" max="14601" width="15.7109375" style="155" hidden="1"/>
    <col min="14602" max="14602" width="13.7109375" style="155" hidden="1"/>
    <col min="14603" max="14603" width="15.7109375" style="155" hidden="1"/>
    <col min="14604" max="14608" width="13.7109375" style="155" hidden="1"/>
    <col min="14609" max="14610" width="9.140625" style="155" hidden="1"/>
    <col min="14611" max="14611" width="12" style="155" hidden="1"/>
    <col min="14612" max="14854" width="9.140625" style="155" hidden="1"/>
    <col min="14855" max="14855" width="10.5703125" style="155" hidden="1"/>
    <col min="14856" max="14856" width="10.140625" style="155" hidden="1"/>
    <col min="14857" max="14857" width="15.7109375" style="155" hidden="1"/>
    <col min="14858" max="14858" width="13.7109375" style="155" hidden="1"/>
    <col min="14859" max="14859" width="15.7109375" style="155" hidden="1"/>
    <col min="14860" max="14864" width="13.7109375" style="155" hidden="1"/>
    <col min="14865" max="14866" width="9.140625" style="155" hidden="1"/>
    <col min="14867" max="14867" width="12" style="155" hidden="1"/>
    <col min="14868" max="15110" width="9.140625" style="155" hidden="1"/>
    <col min="15111" max="15111" width="10.5703125" style="155" hidden="1"/>
    <col min="15112" max="15112" width="10.140625" style="155" hidden="1"/>
    <col min="15113" max="15113" width="15.7109375" style="155" hidden="1"/>
    <col min="15114" max="15114" width="13.7109375" style="155" hidden="1"/>
    <col min="15115" max="15115" width="15.7109375" style="155" hidden="1"/>
    <col min="15116" max="15120" width="13.7109375" style="155" hidden="1"/>
    <col min="15121" max="15122" width="9.140625" style="155" hidden="1"/>
    <col min="15123" max="15123" width="12" style="155" hidden="1"/>
    <col min="15124" max="15366" width="9.140625" style="155" hidden="1"/>
    <col min="15367" max="15367" width="10.5703125" style="155" hidden="1"/>
    <col min="15368" max="15368" width="10.140625" style="155" hidden="1"/>
    <col min="15369" max="15369" width="15.7109375" style="155" hidden="1"/>
    <col min="15370" max="15370" width="13.7109375" style="155" hidden="1"/>
    <col min="15371" max="15371" width="15.7109375" style="155" hidden="1"/>
    <col min="15372" max="15376" width="13.7109375" style="155" hidden="1"/>
    <col min="15377" max="15378" width="9.140625" style="155" hidden="1"/>
    <col min="15379" max="15379" width="12" style="155" hidden="1"/>
    <col min="15380" max="15622" width="9.140625" style="155" hidden="1"/>
    <col min="15623" max="15623" width="10.5703125" style="155" hidden="1"/>
    <col min="15624" max="15624" width="10.140625" style="155" hidden="1"/>
    <col min="15625" max="15625" width="15.7109375" style="155" hidden="1"/>
    <col min="15626" max="15626" width="13.7109375" style="155" hidden="1"/>
    <col min="15627" max="15627" width="15.7109375" style="155" hidden="1"/>
    <col min="15628" max="15632" width="13.7109375" style="155" hidden="1"/>
    <col min="15633" max="15634" width="9.140625" style="155" hidden="1"/>
    <col min="15635" max="15635" width="12" style="155" hidden="1"/>
    <col min="15636" max="15878" width="9.140625" style="155" hidden="1"/>
    <col min="15879" max="15879" width="10.5703125" style="155" hidden="1"/>
    <col min="15880" max="15880" width="10.140625" style="155" hidden="1"/>
    <col min="15881" max="15881" width="15.7109375" style="155" hidden="1"/>
    <col min="15882" max="15882" width="13.7109375" style="155" hidden="1"/>
    <col min="15883" max="15883" width="15.7109375" style="155" hidden="1"/>
    <col min="15884" max="15888" width="13.7109375" style="155" hidden="1"/>
    <col min="15889" max="15890" width="9.140625" style="155" hidden="1"/>
    <col min="15891" max="15891" width="12" style="155" hidden="1"/>
    <col min="15892" max="16134" width="9.140625" style="155" hidden="1"/>
    <col min="16135" max="16135" width="10.5703125" style="155" hidden="1"/>
    <col min="16136" max="16136" width="10.140625" style="155" hidden="1"/>
    <col min="16137" max="16137" width="15.7109375" style="155" hidden="1"/>
    <col min="16138" max="16138" width="13.7109375" style="155" hidden="1"/>
    <col min="16139" max="16139" width="15.7109375" style="155" hidden="1"/>
    <col min="16140" max="16144" width="13.7109375" style="155" hidden="1"/>
    <col min="16145" max="16146" width="9.140625" style="155" hidden="1"/>
    <col min="16147" max="16147" width="12" style="155" hidden="1"/>
    <col min="16148" max="16149" width="9.140625" style="155" hidden="1"/>
    <col min="16150" max="16150" width="12" style="155" hidden="1"/>
    <col min="16151" max="16152" width="9.140625" style="155" hidden="1"/>
    <col min="16153" max="16153" width="12" style="155" hidden="1"/>
    <col min="16154" max="16384" width="9.140625" style="155" hidden="1"/>
  </cols>
  <sheetData>
    <row r="1" spans="2:22" x14ac:dyDescent="0.2"/>
    <row r="2" spans="2:22" ht="14.25" customHeight="1" x14ac:dyDescent="0.2">
      <c r="B2" s="296"/>
      <c r="C2" s="296"/>
      <c r="D2" s="296"/>
      <c r="E2" s="297" t="s">
        <v>57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9"/>
    </row>
    <row r="3" spans="2:22" ht="6.75" customHeight="1" x14ac:dyDescent="0.2">
      <c r="B3" s="296"/>
      <c r="C3" s="296"/>
      <c r="D3" s="296"/>
      <c r="E3" s="300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2"/>
    </row>
    <row r="4" spans="2:22" ht="14.25" customHeight="1" x14ac:dyDescent="0.2">
      <c r="B4" s="296"/>
      <c r="C4" s="296"/>
      <c r="D4" s="296"/>
      <c r="E4" s="303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5"/>
    </row>
    <row r="5" spans="2:22" ht="10.5" hidden="1" customHeight="1" x14ac:dyDescent="0.2">
      <c r="B5" s="158"/>
      <c r="C5" s="158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2:22" s="160" customFormat="1" ht="11.25" x14ac:dyDescent="0.2">
      <c r="B6" s="306" t="s">
        <v>13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</row>
    <row r="7" spans="2:22" s="160" customFormat="1" ht="11.25" x14ac:dyDescent="0.2">
      <c r="B7" s="307" t="s">
        <v>14</v>
      </c>
      <c r="C7" s="308"/>
      <c r="D7" s="308"/>
      <c r="E7" s="308"/>
      <c r="F7" s="308"/>
      <c r="G7" s="309"/>
      <c r="H7" s="313" t="s">
        <v>189</v>
      </c>
      <c r="I7" s="313" t="s">
        <v>58</v>
      </c>
      <c r="J7" s="307" t="s">
        <v>15</v>
      </c>
      <c r="K7" s="308"/>
      <c r="L7" s="308"/>
      <c r="M7" s="308"/>
      <c r="N7" s="308"/>
      <c r="O7" s="308"/>
      <c r="P7" s="308"/>
      <c r="Q7" s="308"/>
      <c r="R7" s="309"/>
      <c r="S7" s="315">
        <v>2018</v>
      </c>
      <c r="T7" s="316"/>
      <c r="U7" s="316"/>
      <c r="V7" s="316"/>
    </row>
    <row r="8" spans="2:22" s="163" customFormat="1" ht="11.25" x14ac:dyDescent="0.2">
      <c r="B8" s="310"/>
      <c r="C8" s="311"/>
      <c r="D8" s="311"/>
      <c r="E8" s="311"/>
      <c r="F8" s="311"/>
      <c r="G8" s="312"/>
      <c r="H8" s="314"/>
      <c r="I8" s="314"/>
      <c r="J8" s="310"/>
      <c r="K8" s="311"/>
      <c r="L8" s="311"/>
      <c r="M8" s="311"/>
      <c r="N8" s="311"/>
      <c r="O8" s="311"/>
      <c r="P8" s="311"/>
      <c r="Q8" s="311"/>
      <c r="R8" s="312"/>
      <c r="S8" s="161">
        <v>2014</v>
      </c>
      <c r="T8" s="162">
        <v>2015</v>
      </c>
      <c r="U8" s="162" t="s">
        <v>456</v>
      </c>
      <c r="V8" s="162" t="s">
        <v>271</v>
      </c>
    </row>
    <row r="9" spans="2:22" s="163" customFormat="1" ht="22.5" customHeight="1" x14ac:dyDescent="0.2">
      <c r="B9" s="19" t="s">
        <v>16</v>
      </c>
      <c r="C9" s="317" t="s">
        <v>17</v>
      </c>
      <c r="D9" s="317"/>
      <c r="E9" s="317"/>
      <c r="F9" s="317"/>
      <c r="G9" s="317"/>
      <c r="H9" s="164" t="s">
        <v>190</v>
      </c>
      <c r="I9" s="164" t="s">
        <v>18</v>
      </c>
      <c r="J9" s="318" t="s">
        <v>19</v>
      </c>
      <c r="K9" s="319"/>
      <c r="L9" s="319"/>
      <c r="M9" s="319"/>
      <c r="N9" s="319"/>
      <c r="O9" s="319"/>
      <c r="P9" s="319"/>
      <c r="Q9" s="319"/>
      <c r="R9" s="320"/>
      <c r="S9" s="165">
        <v>3</v>
      </c>
      <c r="T9" s="165">
        <v>3</v>
      </c>
      <c r="U9" s="165">
        <v>3</v>
      </c>
      <c r="V9" s="166">
        <f>'O1'!H35</f>
        <v>0</v>
      </c>
    </row>
    <row r="10" spans="2:22" s="163" customFormat="1" ht="22.5" customHeight="1" x14ac:dyDescent="0.2">
      <c r="B10" s="19" t="s">
        <v>20</v>
      </c>
      <c r="C10" s="321" t="s">
        <v>21</v>
      </c>
      <c r="D10" s="321"/>
      <c r="E10" s="321"/>
      <c r="F10" s="321"/>
      <c r="G10" s="321"/>
      <c r="H10" s="167" t="s">
        <v>191</v>
      </c>
      <c r="I10" s="167" t="s">
        <v>22</v>
      </c>
      <c r="J10" s="322" t="s">
        <v>23</v>
      </c>
      <c r="K10" s="323"/>
      <c r="L10" s="323"/>
      <c r="M10" s="323"/>
      <c r="N10" s="323"/>
      <c r="O10" s="323"/>
      <c r="P10" s="323"/>
      <c r="Q10" s="323"/>
      <c r="R10" s="324"/>
      <c r="S10" s="168">
        <v>7</v>
      </c>
      <c r="T10" s="168">
        <v>7.2</v>
      </c>
      <c r="U10" s="168">
        <v>7.8</v>
      </c>
      <c r="V10" s="168">
        <f>'O2'!H32</f>
        <v>8.9</v>
      </c>
    </row>
    <row r="11" spans="2:22" s="163" customFormat="1" ht="22.5" customHeight="1" x14ac:dyDescent="0.2">
      <c r="B11" s="19" t="s">
        <v>24</v>
      </c>
      <c r="C11" s="317" t="s">
        <v>25</v>
      </c>
      <c r="D11" s="317"/>
      <c r="E11" s="317"/>
      <c r="F11" s="317"/>
      <c r="G11" s="317"/>
      <c r="H11" s="164" t="s">
        <v>191</v>
      </c>
      <c r="I11" s="164" t="s">
        <v>26</v>
      </c>
      <c r="J11" s="318" t="s">
        <v>27</v>
      </c>
      <c r="K11" s="319"/>
      <c r="L11" s="319"/>
      <c r="M11" s="319"/>
      <c r="N11" s="319"/>
      <c r="O11" s="319"/>
      <c r="P11" s="319"/>
      <c r="Q11" s="319"/>
      <c r="R11" s="320"/>
      <c r="S11" s="169">
        <v>4</v>
      </c>
      <c r="T11" s="169">
        <v>4.2</v>
      </c>
      <c r="U11" s="40">
        <v>0.6</v>
      </c>
      <c r="V11" s="185">
        <f>'O3'!H32</f>
        <v>0.79</v>
      </c>
    </row>
    <row r="12" spans="2:22" s="163" customFormat="1" ht="22.5" customHeight="1" x14ac:dyDescent="0.2">
      <c r="B12" s="19" t="s">
        <v>28</v>
      </c>
      <c r="C12" s="321" t="s">
        <v>29</v>
      </c>
      <c r="D12" s="321"/>
      <c r="E12" s="321"/>
      <c r="F12" s="321"/>
      <c r="G12" s="321"/>
      <c r="H12" s="167" t="s">
        <v>190</v>
      </c>
      <c r="I12" s="167" t="s">
        <v>30</v>
      </c>
      <c r="J12" s="322" t="s">
        <v>31</v>
      </c>
      <c r="K12" s="323"/>
      <c r="L12" s="323"/>
      <c r="M12" s="323"/>
      <c r="N12" s="323"/>
      <c r="O12" s="323"/>
      <c r="P12" s="323"/>
      <c r="Q12" s="323"/>
      <c r="R12" s="324"/>
      <c r="S12" s="170">
        <v>350</v>
      </c>
      <c r="T12" s="170">
        <v>400</v>
      </c>
      <c r="U12" s="170">
        <v>550</v>
      </c>
      <c r="V12" s="171">
        <f>'O4'!H34</f>
        <v>854</v>
      </c>
    </row>
    <row r="13" spans="2:22" s="163" customFormat="1" ht="22.5" customHeight="1" x14ac:dyDescent="0.2">
      <c r="B13" s="19" t="s">
        <v>32</v>
      </c>
      <c r="C13" s="317" t="s">
        <v>33</v>
      </c>
      <c r="D13" s="317"/>
      <c r="E13" s="317"/>
      <c r="F13" s="317"/>
      <c r="G13" s="317"/>
      <c r="H13" s="164" t="s">
        <v>190</v>
      </c>
      <c r="I13" s="164" t="s">
        <v>34</v>
      </c>
      <c r="J13" s="318" t="s">
        <v>35</v>
      </c>
      <c r="K13" s="319"/>
      <c r="L13" s="319"/>
      <c r="M13" s="319"/>
      <c r="N13" s="319"/>
      <c r="O13" s="319"/>
      <c r="P13" s="319"/>
      <c r="Q13" s="319"/>
      <c r="R13" s="320"/>
      <c r="S13" s="169">
        <v>7</v>
      </c>
      <c r="T13" s="169">
        <v>7.2</v>
      </c>
      <c r="U13" s="169">
        <v>7.8</v>
      </c>
      <c r="V13" s="169">
        <f>'O5'!H32</f>
        <v>9.1</v>
      </c>
    </row>
    <row r="14" spans="2:22" ht="10.5" hidden="1" customHeight="1" x14ac:dyDescent="0.2">
      <c r="B14" s="158"/>
      <c r="C14" s="158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</row>
    <row r="15" spans="2:22" s="163" customFormat="1" ht="11.25" x14ac:dyDescent="0.2">
      <c r="B15" s="335" t="s">
        <v>36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</row>
    <row r="16" spans="2:22" s="160" customFormat="1" ht="11.25" x14ac:dyDescent="0.2">
      <c r="B16" s="325" t="s">
        <v>14</v>
      </c>
      <c r="C16" s="326"/>
      <c r="D16" s="326"/>
      <c r="E16" s="326"/>
      <c r="F16" s="326"/>
      <c r="G16" s="327"/>
      <c r="H16" s="331" t="s">
        <v>189</v>
      </c>
      <c r="I16" s="331" t="s">
        <v>58</v>
      </c>
      <c r="J16" s="325" t="s">
        <v>15</v>
      </c>
      <c r="K16" s="326"/>
      <c r="L16" s="326"/>
      <c r="M16" s="326"/>
      <c r="N16" s="326"/>
      <c r="O16" s="326"/>
      <c r="P16" s="326"/>
      <c r="Q16" s="326"/>
      <c r="R16" s="327"/>
      <c r="S16" s="333">
        <v>2018</v>
      </c>
      <c r="T16" s="334"/>
      <c r="U16" s="334"/>
      <c r="V16" s="334"/>
    </row>
    <row r="17" spans="2:22" s="163" customFormat="1" ht="11.25" x14ac:dyDescent="0.2">
      <c r="B17" s="328"/>
      <c r="C17" s="329"/>
      <c r="D17" s="329"/>
      <c r="E17" s="329"/>
      <c r="F17" s="329"/>
      <c r="G17" s="330"/>
      <c r="H17" s="332"/>
      <c r="I17" s="332"/>
      <c r="J17" s="328"/>
      <c r="K17" s="329"/>
      <c r="L17" s="329"/>
      <c r="M17" s="329"/>
      <c r="N17" s="329"/>
      <c r="O17" s="329"/>
      <c r="P17" s="329"/>
      <c r="Q17" s="329"/>
      <c r="R17" s="330"/>
      <c r="S17" s="172">
        <v>2014</v>
      </c>
      <c r="T17" s="173">
        <v>2015</v>
      </c>
      <c r="U17" s="173" t="s">
        <v>456</v>
      </c>
      <c r="V17" s="173" t="s">
        <v>271</v>
      </c>
    </row>
    <row r="18" spans="2:22" s="163" customFormat="1" ht="22.5" customHeight="1" x14ac:dyDescent="0.2">
      <c r="B18" s="22" t="s">
        <v>37</v>
      </c>
      <c r="C18" s="317" t="s">
        <v>169</v>
      </c>
      <c r="D18" s="317"/>
      <c r="E18" s="317"/>
      <c r="F18" s="317"/>
      <c r="G18" s="317"/>
      <c r="H18" s="164" t="s">
        <v>192</v>
      </c>
      <c r="I18" s="164" t="s">
        <v>26</v>
      </c>
      <c r="J18" s="318" t="s">
        <v>297</v>
      </c>
      <c r="K18" s="319"/>
      <c r="L18" s="319"/>
      <c r="M18" s="319"/>
      <c r="N18" s="319"/>
      <c r="O18" s="319"/>
      <c r="P18" s="319"/>
      <c r="Q18" s="319"/>
      <c r="R18" s="320"/>
      <c r="S18" s="174">
        <v>4000</v>
      </c>
      <c r="T18" s="174">
        <f>S18+75</f>
        <v>4075</v>
      </c>
      <c r="U18" s="174">
        <v>4300</v>
      </c>
      <c r="V18" s="174">
        <f>'S1'!H34</f>
        <v>3487</v>
      </c>
    </row>
    <row r="19" spans="2:22" s="163" customFormat="1" ht="22.5" customHeight="1" x14ac:dyDescent="0.2">
      <c r="B19" s="22" t="s">
        <v>38</v>
      </c>
      <c r="C19" s="321" t="s">
        <v>170</v>
      </c>
      <c r="D19" s="321"/>
      <c r="E19" s="321"/>
      <c r="F19" s="321"/>
      <c r="G19" s="321"/>
      <c r="H19" s="167" t="s">
        <v>193</v>
      </c>
      <c r="I19" s="167" t="s">
        <v>34</v>
      </c>
      <c r="J19" s="322" t="s">
        <v>294</v>
      </c>
      <c r="K19" s="323"/>
      <c r="L19" s="323"/>
      <c r="M19" s="323"/>
      <c r="N19" s="323"/>
      <c r="O19" s="323"/>
      <c r="P19" s="323"/>
      <c r="Q19" s="323"/>
      <c r="R19" s="324"/>
      <c r="S19" s="170">
        <v>600</v>
      </c>
      <c r="T19" s="170">
        <v>650</v>
      </c>
      <c r="U19" s="170">
        <v>800</v>
      </c>
      <c r="V19" s="171">
        <f>'S2'!H35</f>
        <v>718</v>
      </c>
    </row>
    <row r="20" spans="2:22" s="163" customFormat="1" ht="22.5" customHeight="1" x14ac:dyDescent="0.2">
      <c r="B20" s="22" t="s">
        <v>39</v>
      </c>
      <c r="C20" s="317" t="s">
        <v>171</v>
      </c>
      <c r="D20" s="317"/>
      <c r="E20" s="317"/>
      <c r="F20" s="317"/>
      <c r="G20" s="317"/>
      <c r="H20" s="164" t="s">
        <v>193</v>
      </c>
      <c r="I20" s="164" t="s">
        <v>34</v>
      </c>
      <c r="J20" s="318" t="s">
        <v>291</v>
      </c>
      <c r="K20" s="319"/>
      <c r="L20" s="319"/>
      <c r="M20" s="319"/>
      <c r="N20" s="319"/>
      <c r="O20" s="319"/>
      <c r="P20" s="319"/>
      <c r="Q20" s="319"/>
      <c r="R20" s="320"/>
      <c r="S20" s="38">
        <v>9500</v>
      </c>
      <c r="T20" s="38">
        <v>9700</v>
      </c>
      <c r="U20" s="38">
        <v>10400</v>
      </c>
      <c r="V20" s="38">
        <f>'S3'!H35</f>
        <v>14539</v>
      </c>
    </row>
    <row r="21" spans="2:22" s="163" customFormat="1" ht="22.5" customHeight="1" x14ac:dyDescent="0.2">
      <c r="B21" s="22" t="s">
        <v>40</v>
      </c>
      <c r="C21" s="321" t="s">
        <v>172</v>
      </c>
      <c r="D21" s="321"/>
      <c r="E21" s="321"/>
      <c r="F21" s="321"/>
      <c r="G21" s="321"/>
      <c r="H21" s="167" t="s">
        <v>193</v>
      </c>
      <c r="I21" s="167" t="s">
        <v>34</v>
      </c>
      <c r="J21" s="322" t="s">
        <v>288</v>
      </c>
      <c r="K21" s="323"/>
      <c r="L21" s="323"/>
      <c r="M21" s="323"/>
      <c r="N21" s="323"/>
      <c r="O21" s="323"/>
      <c r="P21" s="323"/>
      <c r="Q21" s="323"/>
      <c r="R21" s="324"/>
      <c r="S21" s="170">
        <v>100</v>
      </c>
      <c r="T21" s="170">
        <v>20</v>
      </c>
      <c r="U21" s="170">
        <v>100</v>
      </c>
      <c r="V21" s="171">
        <f>'S4'!H35</f>
        <v>161</v>
      </c>
    </row>
    <row r="22" spans="2:22" s="163" customFormat="1" ht="22.5" customHeight="1" x14ac:dyDescent="0.2">
      <c r="B22" s="22" t="s">
        <v>41</v>
      </c>
      <c r="C22" s="317" t="s">
        <v>173</v>
      </c>
      <c r="D22" s="317"/>
      <c r="E22" s="317"/>
      <c r="F22" s="317"/>
      <c r="G22" s="317"/>
      <c r="H22" s="164" t="s">
        <v>194</v>
      </c>
      <c r="I22" s="164" t="s">
        <v>18</v>
      </c>
      <c r="J22" s="318" t="s">
        <v>42</v>
      </c>
      <c r="K22" s="319"/>
      <c r="L22" s="319"/>
      <c r="M22" s="319"/>
      <c r="N22" s="319"/>
      <c r="O22" s="319"/>
      <c r="P22" s="319"/>
      <c r="Q22" s="319"/>
      <c r="R22" s="320"/>
      <c r="S22" s="175">
        <v>0.4</v>
      </c>
      <c r="T22" s="175">
        <v>0.4</v>
      </c>
      <c r="U22" s="175">
        <v>0.51</v>
      </c>
      <c r="V22" s="175">
        <f>'S5'!H34</f>
        <v>0.80645161290322576</v>
      </c>
    </row>
    <row r="23" spans="2:22" s="163" customFormat="1" ht="22.5" customHeight="1" x14ac:dyDescent="0.2">
      <c r="B23" s="22" t="s">
        <v>43</v>
      </c>
      <c r="C23" s="321" t="s">
        <v>174</v>
      </c>
      <c r="D23" s="321"/>
      <c r="E23" s="321"/>
      <c r="F23" s="321"/>
      <c r="G23" s="321"/>
      <c r="H23" s="167" t="s">
        <v>193</v>
      </c>
      <c r="I23" s="167" t="s">
        <v>22</v>
      </c>
      <c r="J23" s="322" t="s">
        <v>287</v>
      </c>
      <c r="K23" s="323"/>
      <c r="L23" s="323"/>
      <c r="M23" s="323"/>
      <c r="N23" s="323"/>
      <c r="O23" s="323"/>
      <c r="P23" s="323"/>
      <c r="Q23" s="323"/>
      <c r="R23" s="324"/>
      <c r="S23" s="170">
        <v>10</v>
      </c>
      <c r="T23" s="170">
        <v>10</v>
      </c>
      <c r="U23" s="170">
        <v>9600</v>
      </c>
      <c r="V23" s="176">
        <f>'S6'!H35</f>
        <v>14394</v>
      </c>
    </row>
    <row r="24" spans="2:22" s="163" customFormat="1" ht="22.5" customHeight="1" x14ac:dyDescent="0.2">
      <c r="B24" s="22" t="s">
        <v>44</v>
      </c>
      <c r="C24" s="317" t="s">
        <v>175</v>
      </c>
      <c r="D24" s="317"/>
      <c r="E24" s="317"/>
      <c r="F24" s="317"/>
      <c r="G24" s="317"/>
      <c r="H24" s="164" t="s">
        <v>192</v>
      </c>
      <c r="I24" s="164" t="s">
        <v>34</v>
      </c>
      <c r="J24" s="318" t="s">
        <v>282</v>
      </c>
      <c r="K24" s="319"/>
      <c r="L24" s="319"/>
      <c r="M24" s="319"/>
      <c r="N24" s="319"/>
      <c r="O24" s="319"/>
      <c r="P24" s="319"/>
      <c r="Q24" s="319"/>
      <c r="R24" s="320"/>
      <c r="S24" s="174">
        <v>15000</v>
      </c>
      <c r="T24" s="174">
        <f>S24+150</f>
        <v>15150</v>
      </c>
      <c r="U24" s="174">
        <v>15600</v>
      </c>
      <c r="V24" s="174">
        <f>'S7'!$H$34</f>
        <v>42191</v>
      </c>
    </row>
    <row r="25" spans="2:22" ht="10.5" hidden="1" customHeight="1" x14ac:dyDescent="0.2">
      <c r="B25" s="158"/>
      <c r="C25" s="158"/>
      <c r="D25" s="158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2:22" s="163" customFormat="1" ht="11.25" x14ac:dyDescent="0.2">
      <c r="B26" s="336" t="s">
        <v>45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</row>
    <row r="27" spans="2:22" s="160" customFormat="1" ht="11.25" x14ac:dyDescent="0.2">
      <c r="B27" s="337" t="s">
        <v>14</v>
      </c>
      <c r="C27" s="338"/>
      <c r="D27" s="338"/>
      <c r="E27" s="338"/>
      <c r="F27" s="338"/>
      <c r="G27" s="339"/>
      <c r="H27" s="343" t="s">
        <v>189</v>
      </c>
      <c r="I27" s="343" t="s">
        <v>58</v>
      </c>
      <c r="J27" s="337" t="s">
        <v>15</v>
      </c>
      <c r="K27" s="338"/>
      <c r="L27" s="338"/>
      <c r="M27" s="338"/>
      <c r="N27" s="338"/>
      <c r="O27" s="338"/>
      <c r="P27" s="338"/>
      <c r="Q27" s="338"/>
      <c r="R27" s="339"/>
      <c r="S27" s="345">
        <v>2018</v>
      </c>
      <c r="T27" s="346"/>
      <c r="U27" s="346"/>
      <c r="V27" s="346"/>
    </row>
    <row r="28" spans="2:22" s="163" customFormat="1" ht="11.25" x14ac:dyDescent="0.2">
      <c r="B28" s="340"/>
      <c r="C28" s="341"/>
      <c r="D28" s="341"/>
      <c r="E28" s="341"/>
      <c r="F28" s="341"/>
      <c r="G28" s="342"/>
      <c r="H28" s="344"/>
      <c r="I28" s="344"/>
      <c r="J28" s="340"/>
      <c r="K28" s="341"/>
      <c r="L28" s="341"/>
      <c r="M28" s="341"/>
      <c r="N28" s="341"/>
      <c r="O28" s="341"/>
      <c r="P28" s="341"/>
      <c r="Q28" s="341"/>
      <c r="R28" s="342"/>
      <c r="S28" s="177">
        <v>2014</v>
      </c>
      <c r="T28" s="178">
        <v>2015</v>
      </c>
      <c r="U28" s="178" t="s">
        <v>456</v>
      </c>
      <c r="V28" s="178" t="s">
        <v>271</v>
      </c>
    </row>
    <row r="29" spans="2:22" s="163" customFormat="1" ht="22.5" customHeight="1" x14ac:dyDescent="0.2">
      <c r="B29" s="25" t="s">
        <v>46</v>
      </c>
      <c r="C29" s="317" t="s">
        <v>47</v>
      </c>
      <c r="D29" s="317"/>
      <c r="E29" s="317"/>
      <c r="F29" s="317"/>
      <c r="G29" s="317"/>
      <c r="H29" s="164" t="s">
        <v>245</v>
      </c>
      <c r="I29" s="164" t="s">
        <v>48</v>
      </c>
      <c r="J29" s="318" t="s">
        <v>395</v>
      </c>
      <c r="K29" s="319"/>
      <c r="L29" s="319"/>
      <c r="M29" s="319"/>
      <c r="N29" s="319"/>
      <c r="O29" s="319"/>
      <c r="P29" s="319"/>
      <c r="Q29" s="319"/>
      <c r="R29" s="320"/>
      <c r="S29" s="175">
        <v>0.7</v>
      </c>
      <c r="T29" s="175">
        <v>0.72</v>
      </c>
      <c r="U29" s="153">
        <v>3.9638028926238696E-3</v>
      </c>
      <c r="V29" s="153">
        <f>'G1'!H33</f>
        <v>5.2205795552997154E-3</v>
      </c>
    </row>
    <row r="30" spans="2:22" s="163" customFormat="1" ht="22.5" customHeight="1" x14ac:dyDescent="0.2">
      <c r="B30" s="25" t="s">
        <v>49</v>
      </c>
      <c r="C30" s="321" t="s">
        <v>50</v>
      </c>
      <c r="D30" s="321"/>
      <c r="E30" s="321"/>
      <c r="F30" s="321"/>
      <c r="G30" s="321"/>
      <c r="H30" s="167" t="s">
        <v>195</v>
      </c>
      <c r="I30" s="167" t="s">
        <v>48</v>
      </c>
      <c r="J30" s="322" t="s">
        <v>51</v>
      </c>
      <c r="K30" s="323"/>
      <c r="L30" s="323"/>
      <c r="M30" s="323"/>
      <c r="N30" s="323"/>
      <c r="O30" s="323"/>
      <c r="P30" s="323"/>
      <c r="Q30" s="323"/>
      <c r="R30" s="324"/>
      <c r="S30" s="180">
        <v>0.25</v>
      </c>
      <c r="T30" s="180">
        <v>0.24</v>
      </c>
      <c r="U30" s="180">
        <v>0.21</v>
      </c>
      <c r="V30" s="180">
        <f>'G2'!H32</f>
        <v>8.6999999999999994E-2</v>
      </c>
    </row>
    <row r="31" spans="2:22" s="163" customFormat="1" ht="22.5" customHeight="1" x14ac:dyDescent="0.2">
      <c r="B31" s="25" t="s">
        <v>52</v>
      </c>
      <c r="C31" s="317" t="s">
        <v>53</v>
      </c>
      <c r="D31" s="317"/>
      <c r="E31" s="317"/>
      <c r="F31" s="317"/>
      <c r="G31" s="317"/>
      <c r="H31" s="164" t="s">
        <v>196</v>
      </c>
      <c r="I31" s="164" t="s">
        <v>48</v>
      </c>
      <c r="J31" s="318" t="s">
        <v>54</v>
      </c>
      <c r="K31" s="319"/>
      <c r="L31" s="319"/>
      <c r="M31" s="319"/>
      <c r="N31" s="319"/>
      <c r="O31" s="319"/>
      <c r="P31" s="319"/>
      <c r="Q31" s="319"/>
      <c r="R31" s="320"/>
      <c r="S31" s="169">
        <v>7</v>
      </c>
      <c r="T31" s="169">
        <v>7.2</v>
      </c>
      <c r="U31" s="169">
        <v>7.8000000000000007</v>
      </c>
      <c r="V31" s="169">
        <f>'G3'!H32</f>
        <v>8.6999999999999993</v>
      </c>
    </row>
    <row r="32" spans="2:22" s="163" customFormat="1" ht="22.5" customHeight="1" x14ac:dyDescent="0.2">
      <c r="B32" s="25" t="s">
        <v>55</v>
      </c>
      <c r="C32" s="321" t="s">
        <v>56</v>
      </c>
      <c r="D32" s="321"/>
      <c r="E32" s="321"/>
      <c r="F32" s="321"/>
      <c r="G32" s="321"/>
      <c r="H32" s="167" t="s">
        <v>246</v>
      </c>
      <c r="I32" s="167" t="s">
        <v>30</v>
      </c>
      <c r="J32" s="322" t="s">
        <v>441</v>
      </c>
      <c r="K32" s="323"/>
      <c r="L32" s="323"/>
      <c r="M32" s="323"/>
      <c r="N32" s="323"/>
      <c r="O32" s="323"/>
      <c r="P32" s="323"/>
      <c r="Q32" s="323"/>
      <c r="R32" s="324"/>
      <c r="S32" s="168">
        <v>7</v>
      </c>
      <c r="T32" s="168">
        <v>7.2</v>
      </c>
      <c r="U32" s="184">
        <v>3.5263833081782818E-2</v>
      </c>
      <c r="V32" s="184">
        <f>'G4'!H33</f>
        <v>3.6649078930919551E-2</v>
      </c>
    </row>
    <row r="33" spans="2:22" x14ac:dyDescent="0.2">
      <c r="B33" s="183"/>
    </row>
    <row r="34" spans="2:22" x14ac:dyDescent="0.2">
      <c r="B34" s="349" t="s">
        <v>95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</row>
    <row r="35" spans="2:22" s="163" customFormat="1" ht="18" customHeight="1" x14ac:dyDescent="0.2">
      <c r="B35" s="350" t="s">
        <v>22</v>
      </c>
      <c r="C35" s="351"/>
      <c r="D35" s="352" t="s">
        <v>62</v>
      </c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</row>
    <row r="36" spans="2:22" s="163" customFormat="1" ht="18" customHeight="1" x14ac:dyDescent="0.2">
      <c r="B36" s="347" t="s">
        <v>26</v>
      </c>
      <c r="C36" s="347"/>
      <c r="D36" s="348" t="s">
        <v>63</v>
      </c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</row>
    <row r="37" spans="2:22" s="163" customFormat="1" ht="18" customHeight="1" x14ac:dyDescent="0.2">
      <c r="B37" s="350" t="s">
        <v>18</v>
      </c>
      <c r="C37" s="351"/>
      <c r="D37" s="352" t="s">
        <v>59</v>
      </c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</row>
    <row r="38" spans="2:22" s="163" customFormat="1" ht="18" customHeight="1" x14ac:dyDescent="0.2">
      <c r="B38" s="347" t="s">
        <v>34</v>
      </c>
      <c r="C38" s="347"/>
      <c r="D38" s="348" t="s">
        <v>60</v>
      </c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</row>
    <row r="39" spans="2:22" s="163" customFormat="1" ht="18" customHeight="1" x14ac:dyDescent="0.2">
      <c r="B39" s="350" t="s">
        <v>48</v>
      </c>
      <c r="C39" s="351"/>
      <c r="D39" s="352" t="s">
        <v>61</v>
      </c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</row>
    <row r="40" spans="2:22" s="163" customFormat="1" ht="18" customHeight="1" x14ac:dyDescent="0.2">
      <c r="B40" s="347" t="s">
        <v>30</v>
      </c>
      <c r="C40" s="347"/>
      <c r="D40" s="354" t="s">
        <v>64</v>
      </c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</row>
    <row r="41" spans="2:22" x14ac:dyDescent="0.2"/>
  </sheetData>
  <mergeCells count="65">
    <mergeCell ref="B40:C40"/>
    <mergeCell ref="D40:V40"/>
    <mergeCell ref="B37:C37"/>
    <mergeCell ref="D37:V37"/>
    <mergeCell ref="B38:C38"/>
    <mergeCell ref="D38:V38"/>
    <mergeCell ref="B39:C39"/>
    <mergeCell ref="D39:V39"/>
    <mergeCell ref="B36:C36"/>
    <mergeCell ref="D36:V36"/>
    <mergeCell ref="C29:G29"/>
    <mergeCell ref="J29:R29"/>
    <mergeCell ref="C30:G30"/>
    <mergeCell ref="J30:R30"/>
    <mergeCell ref="C31:G31"/>
    <mergeCell ref="J31:R31"/>
    <mergeCell ref="C32:G32"/>
    <mergeCell ref="J32:R32"/>
    <mergeCell ref="B34:V34"/>
    <mergeCell ref="B35:C35"/>
    <mergeCell ref="D35:V35"/>
    <mergeCell ref="C24:G24"/>
    <mergeCell ref="J24:R24"/>
    <mergeCell ref="B26:V26"/>
    <mergeCell ref="B27:G28"/>
    <mergeCell ref="H27:H28"/>
    <mergeCell ref="I27:I28"/>
    <mergeCell ref="J27:R28"/>
    <mergeCell ref="S27:V27"/>
    <mergeCell ref="C21:G21"/>
    <mergeCell ref="J21:R21"/>
    <mergeCell ref="C22:G22"/>
    <mergeCell ref="J22:R22"/>
    <mergeCell ref="C23:G23"/>
    <mergeCell ref="J23:R23"/>
    <mergeCell ref="C18:G18"/>
    <mergeCell ref="J18:R18"/>
    <mergeCell ref="C19:G19"/>
    <mergeCell ref="J19:R19"/>
    <mergeCell ref="C20:G20"/>
    <mergeCell ref="J20:R20"/>
    <mergeCell ref="C12:G12"/>
    <mergeCell ref="J12:R12"/>
    <mergeCell ref="C13:G13"/>
    <mergeCell ref="J13:R13"/>
    <mergeCell ref="B15:V15"/>
    <mergeCell ref="B16:G17"/>
    <mergeCell ref="H16:H17"/>
    <mergeCell ref="I16:I17"/>
    <mergeCell ref="J16:R17"/>
    <mergeCell ref="S16:V16"/>
    <mergeCell ref="C9:G9"/>
    <mergeCell ref="J9:R9"/>
    <mergeCell ref="C10:G10"/>
    <mergeCell ref="J10:R10"/>
    <mergeCell ref="C11:G11"/>
    <mergeCell ref="J11:R11"/>
    <mergeCell ref="B2:D4"/>
    <mergeCell ref="E2:V4"/>
    <mergeCell ref="B6:V6"/>
    <mergeCell ref="B7:G8"/>
    <mergeCell ref="H7:H8"/>
    <mergeCell ref="I7:I8"/>
    <mergeCell ref="J7:R8"/>
    <mergeCell ref="S7:V7"/>
  </mergeCells>
  <conditionalFormatting sqref="I15 I26 I9:I10 I29:I32">
    <cfRule type="expression" priority="55" stopIfTrue="1">
      <formula>F9=""</formula>
    </cfRule>
    <cfRule type="expression" dxfId="337" priority="56" stopIfTrue="1">
      <formula>I9&lt;&gt;""</formula>
    </cfRule>
    <cfRule type="expression" dxfId="336" priority="57" stopIfTrue="1">
      <formula>F9&lt;&gt;""</formula>
    </cfRule>
  </conditionalFormatting>
  <conditionalFormatting sqref="J15:P15 J26:P26">
    <cfRule type="expression" priority="58" stopIfTrue="1">
      <formula>I15=""</formula>
    </cfRule>
    <cfRule type="expression" dxfId="335" priority="59" stopIfTrue="1">
      <formula>J15&lt;&gt;""</formula>
    </cfRule>
    <cfRule type="expression" dxfId="334" priority="60" stopIfTrue="1">
      <formula>I15&lt;&gt;""</formula>
    </cfRule>
  </conditionalFormatting>
  <conditionalFormatting sqref="J7">
    <cfRule type="expression" priority="52" stopIfTrue="1">
      <formula>G8=""</formula>
    </cfRule>
    <cfRule type="expression" dxfId="333" priority="53" stopIfTrue="1">
      <formula>J7&lt;&gt;""</formula>
    </cfRule>
    <cfRule type="expression" dxfId="332" priority="54" stopIfTrue="1">
      <formula>G8&lt;&gt;""</formula>
    </cfRule>
  </conditionalFormatting>
  <conditionalFormatting sqref="I11:I13">
    <cfRule type="expression" priority="49" stopIfTrue="1">
      <formula>F11=""</formula>
    </cfRule>
    <cfRule type="expression" dxfId="331" priority="50" stopIfTrue="1">
      <formula>I11&lt;&gt;""</formula>
    </cfRule>
    <cfRule type="expression" dxfId="330" priority="51" stopIfTrue="1">
      <formula>F11&lt;&gt;""</formula>
    </cfRule>
  </conditionalFormatting>
  <conditionalFormatting sqref="I18:I24">
    <cfRule type="expression" priority="46" stopIfTrue="1">
      <formula>F18=""</formula>
    </cfRule>
    <cfRule type="expression" dxfId="329" priority="47" stopIfTrue="1">
      <formula>I18&lt;&gt;""</formula>
    </cfRule>
    <cfRule type="expression" dxfId="328" priority="48" stopIfTrue="1">
      <formula>F18&lt;&gt;""</formula>
    </cfRule>
  </conditionalFormatting>
  <conditionalFormatting sqref="Q15:T15 Q26:T26">
    <cfRule type="expression" priority="43" stopIfTrue="1">
      <formula>O15=""</formula>
    </cfRule>
    <cfRule type="expression" dxfId="327" priority="44" stopIfTrue="1">
      <formula>Q15&lt;&gt;""</formula>
    </cfRule>
    <cfRule type="expression" dxfId="326" priority="45" stopIfTrue="1">
      <formula>O15&lt;&gt;""</formula>
    </cfRule>
  </conditionalFormatting>
  <conditionalFormatting sqref="U15:V15 U26:V26">
    <cfRule type="expression" priority="61" stopIfTrue="1">
      <formula>Q15=""</formula>
    </cfRule>
    <cfRule type="expression" dxfId="325" priority="62" stopIfTrue="1">
      <formula>U15&lt;&gt;""</formula>
    </cfRule>
    <cfRule type="expression" dxfId="324" priority="63" stopIfTrue="1">
      <formula>Q15&lt;&gt;""</formula>
    </cfRule>
  </conditionalFormatting>
  <conditionalFormatting sqref="I7">
    <cfRule type="expression" priority="64" stopIfTrue="1">
      <formula>F8=""</formula>
    </cfRule>
    <cfRule type="expression" dxfId="323" priority="65" stopIfTrue="1">
      <formula>I7&lt;&gt;""</formula>
    </cfRule>
    <cfRule type="expression" dxfId="322" priority="66" stopIfTrue="1">
      <formula>F8&lt;&gt;""</formula>
    </cfRule>
  </conditionalFormatting>
  <conditionalFormatting sqref="J16">
    <cfRule type="expression" priority="37" stopIfTrue="1">
      <formula>G17=""</formula>
    </cfRule>
    <cfRule type="expression" dxfId="321" priority="38" stopIfTrue="1">
      <formula>J16&lt;&gt;""</formula>
    </cfRule>
    <cfRule type="expression" dxfId="320" priority="39" stopIfTrue="1">
      <formula>G17&lt;&gt;""</formula>
    </cfRule>
  </conditionalFormatting>
  <conditionalFormatting sqref="I16">
    <cfRule type="expression" priority="40" stopIfTrue="1">
      <formula>F17=""</formula>
    </cfRule>
    <cfRule type="expression" dxfId="319" priority="41" stopIfTrue="1">
      <formula>I16&lt;&gt;""</formula>
    </cfRule>
    <cfRule type="expression" dxfId="318" priority="42" stopIfTrue="1">
      <formula>F17&lt;&gt;""</formula>
    </cfRule>
  </conditionalFormatting>
  <conditionalFormatting sqref="J27">
    <cfRule type="expression" priority="31" stopIfTrue="1">
      <formula>G28=""</formula>
    </cfRule>
    <cfRule type="expression" dxfId="317" priority="32" stopIfTrue="1">
      <formula>J27&lt;&gt;""</formula>
    </cfRule>
    <cfRule type="expression" dxfId="316" priority="33" stopIfTrue="1">
      <formula>G28&lt;&gt;""</formula>
    </cfRule>
  </conditionalFormatting>
  <conditionalFormatting sqref="I27">
    <cfRule type="expression" priority="34" stopIfTrue="1">
      <formula>F28=""</formula>
    </cfRule>
    <cfRule type="expression" dxfId="315" priority="35" stopIfTrue="1">
      <formula>I27&lt;&gt;""</formula>
    </cfRule>
    <cfRule type="expression" dxfId="314" priority="36" stopIfTrue="1">
      <formula>F28&lt;&gt;""</formula>
    </cfRule>
  </conditionalFormatting>
  <conditionalFormatting sqref="H15 H26 H29:H32">
    <cfRule type="expression" priority="25" stopIfTrue="1">
      <formula>E15=""</formula>
    </cfRule>
    <cfRule type="expression" dxfId="313" priority="26" stopIfTrue="1">
      <formula>H15&lt;&gt;""</formula>
    </cfRule>
    <cfRule type="expression" dxfId="312" priority="27" stopIfTrue="1">
      <formula>E15&lt;&gt;""</formula>
    </cfRule>
  </conditionalFormatting>
  <conditionalFormatting sqref="H12">
    <cfRule type="expression" priority="22" stopIfTrue="1">
      <formula>E12=""</formula>
    </cfRule>
    <cfRule type="expression" dxfId="311" priority="23" stopIfTrue="1">
      <formula>H12&lt;&gt;""</formula>
    </cfRule>
    <cfRule type="expression" dxfId="310" priority="24" stopIfTrue="1">
      <formula>E12&lt;&gt;""</formula>
    </cfRule>
  </conditionalFormatting>
  <conditionalFormatting sqref="H18:H24">
    <cfRule type="expression" priority="19" stopIfTrue="1">
      <formula>E18=""</formula>
    </cfRule>
    <cfRule type="expression" dxfId="309" priority="20" stopIfTrue="1">
      <formula>H18&lt;&gt;""</formula>
    </cfRule>
    <cfRule type="expression" dxfId="308" priority="21" stopIfTrue="1">
      <formula>E18&lt;&gt;""</formula>
    </cfRule>
  </conditionalFormatting>
  <conditionalFormatting sqref="H7">
    <cfRule type="expression" priority="28" stopIfTrue="1">
      <formula>E8=""</formula>
    </cfRule>
    <cfRule type="expression" dxfId="307" priority="29" stopIfTrue="1">
      <formula>H7&lt;&gt;""</formula>
    </cfRule>
    <cfRule type="expression" dxfId="306" priority="30" stopIfTrue="1">
      <formula>E8&lt;&gt;""</formula>
    </cfRule>
  </conditionalFormatting>
  <conditionalFormatting sqref="H16">
    <cfRule type="expression" priority="16" stopIfTrue="1">
      <formula>E17=""</formula>
    </cfRule>
    <cfRule type="expression" dxfId="305" priority="17" stopIfTrue="1">
      <formula>H16&lt;&gt;""</formula>
    </cfRule>
    <cfRule type="expression" dxfId="304" priority="18" stopIfTrue="1">
      <formula>E17&lt;&gt;""</formula>
    </cfRule>
  </conditionalFormatting>
  <conditionalFormatting sqref="H27">
    <cfRule type="expression" priority="13" stopIfTrue="1">
      <formula>E28=""</formula>
    </cfRule>
    <cfRule type="expression" dxfId="303" priority="14" stopIfTrue="1">
      <formula>H27&lt;&gt;""</formula>
    </cfRule>
    <cfRule type="expression" dxfId="302" priority="15" stopIfTrue="1">
      <formula>E28&lt;&gt;""</formula>
    </cfRule>
  </conditionalFormatting>
  <conditionalFormatting sqref="H13">
    <cfRule type="expression" priority="7" stopIfTrue="1">
      <formula>E13=""</formula>
    </cfRule>
    <cfRule type="expression" dxfId="301" priority="8" stopIfTrue="1">
      <formula>H13&lt;&gt;""</formula>
    </cfRule>
    <cfRule type="expression" dxfId="300" priority="9" stopIfTrue="1">
      <formula>E13&lt;&gt;""</formula>
    </cfRule>
  </conditionalFormatting>
  <conditionalFormatting sqref="H9">
    <cfRule type="expression" priority="10" stopIfTrue="1">
      <formula>E9=""</formula>
    </cfRule>
    <cfRule type="expression" dxfId="299" priority="11" stopIfTrue="1">
      <formula>H9&lt;&gt;""</formula>
    </cfRule>
    <cfRule type="expression" dxfId="298" priority="12" stopIfTrue="1">
      <formula>E9&lt;&gt;""</formula>
    </cfRule>
  </conditionalFormatting>
  <conditionalFormatting sqref="H10">
    <cfRule type="expression" priority="4" stopIfTrue="1">
      <formula>E10=""</formula>
    </cfRule>
    <cfRule type="expression" dxfId="297" priority="5" stopIfTrue="1">
      <formula>H10&lt;&gt;""</formula>
    </cfRule>
    <cfRule type="expression" dxfId="296" priority="6" stopIfTrue="1">
      <formula>E10&lt;&gt;""</formula>
    </cfRule>
  </conditionalFormatting>
  <conditionalFormatting sqref="H11">
    <cfRule type="expression" priority="1" stopIfTrue="1">
      <formula>E11=""</formula>
    </cfRule>
    <cfRule type="expression" dxfId="295" priority="2" stopIfTrue="1">
      <formula>H11&lt;&gt;""</formula>
    </cfRule>
    <cfRule type="expression" dxfId="294" priority="3" stopIfTrue="1">
      <formula>E11&lt;&gt;""</formula>
    </cfRule>
  </conditionalFormatting>
  <dataValidations disablePrompts="1" count="1">
    <dataValidation type="list" allowBlank="1" showInputMessage="1" showErrorMessage="1" sqref="D983013:D983039 D917477:D917503 D851941:D851967 D786405:D786431 D720869:D720895 D655333:D655359 D589797:D589823 D524261:D524287 D458725:D458751 D393189:D393215 D327653:D327679 D262117:D262143 D196581:D196607 D131045:D131071 D65509:D65535" xr:uid="{00000000-0002-0000-0300-000000000000}">
      <formula1>$Q$9:$Q$11</formula1>
    </dataValidation>
  </dataValidations>
  <hyperlinks>
    <hyperlink ref="B9" location="'O1'!Area_de_impressao" display="O1" xr:uid="{00000000-0004-0000-0300-000000000000}"/>
    <hyperlink ref="B10" location="'O2'!Area_de_impressao" display="O2" xr:uid="{00000000-0004-0000-0300-000001000000}"/>
    <hyperlink ref="B11" location="'O3'!Area_de_impressao" display="O3" xr:uid="{00000000-0004-0000-0300-000002000000}"/>
    <hyperlink ref="B12" location="'O4'!Area_de_impressao" display="O4" xr:uid="{00000000-0004-0000-0300-000003000000}"/>
    <hyperlink ref="B13" location="'O5'!Area_de_impressao" display="O5" xr:uid="{00000000-0004-0000-0300-000004000000}"/>
    <hyperlink ref="B18" location="'S1'!Area_de_impressao" display="S1" xr:uid="{00000000-0004-0000-0300-000005000000}"/>
    <hyperlink ref="B19" location="'S2'!Area_de_impressao" display="S2" xr:uid="{00000000-0004-0000-0300-000006000000}"/>
    <hyperlink ref="B20" location="'S3'!Area_de_impressao" display="S3" xr:uid="{00000000-0004-0000-0300-000007000000}"/>
    <hyperlink ref="B21" location="'S4'!Area_de_impressao" display="S4" xr:uid="{00000000-0004-0000-0300-000008000000}"/>
    <hyperlink ref="B22" location="'S5'!Area_de_impressao" display="S5" xr:uid="{00000000-0004-0000-0300-000009000000}"/>
    <hyperlink ref="B23" location="'S6'!Area_de_impressao" display="S6" xr:uid="{00000000-0004-0000-0300-00000A000000}"/>
    <hyperlink ref="B24" location="'S7'!Area_de_impressao" display="S7" xr:uid="{00000000-0004-0000-0300-00000B000000}"/>
    <hyperlink ref="B29" location="'G1'!Area_de_impressao" display="G1" xr:uid="{00000000-0004-0000-0300-00000C000000}"/>
    <hyperlink ref="B30" location="'G2'!Area_de_impressao" display="G2" xr:uid="{00000000-0004-0000-0300-00000D000000}"/>
    <hyperlink ref="B31" location="'G3'!Area_de_impressao" display="G3" xr:uid="{00000000-0004-0000-0300-00000E000000}"/>
    <hyperlink ref="B32" location="'G4'!Area_de_impressao" display="G4" xr:uid="{00000000-0004-0000-0300-00000F000000}"/>
  </hyperlinks>
  <printOptions horizontalCentered="1" verticalCentered="1"/>
  <pageMargins left="0.39370078740157483" right="0.39370078740157483" top="0.39370078740157483" bottom="0.39370078740157483" header="0" footer="0.15748031496062992"/>
  <pageSetup paperSize="9" scale="79" orientation="landscape" r:id="rId1"/>
  <headerFooter alignWithMargins="0">
    <oddFooter>&amp;L&amp;"-,Regular"&amp;7&amp;K01+039 010.2.2.001.02 R3&amp;C&amp;"Calibri,Regular"&amp;7&amp;K01+039 13/03/2019&amp;R&amp;"Calibri,Regular"&amp;7&amp;K01+039Página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D758-B963-4E00-A22B-C7C4F438E954}">
  <dimension ref="A1:U47"/>
  <sheetViews>
    <sheetView showGridLines="0" tabSelected="1" showRuler="0" topLeftCell="B1" zoomScale="150" zoomScaleNormal="150" zoomScaleSheetLayoutView="100" zoomScalePageLayoutView="130" workbookViewId="0">
      <selection activeCell="H9" sqref="H9"/>
    </sheetView>
  </sheetViews>
  <sheetFormatPr defaultColWidth="0" defaultRowHeight="12" customHeight="1" zeroHeight="1" x14ac:dyDescent="0.2"/>
  <cols>
    <col min="1" max="1" width="3.5703125" style="9" customWidth="1"/>
    <col min="2" max="2" width="4.28515625" style="9" customWidth="1"/>
    <col min="3" max="3" width="15" style="12" customWidth="1"/>
    <col min="4" max="4" width="15" style="9" customWidth="1"/>
    <col min="5" max="5" width="5.5703125" style="193" customWidth="1"/>
    <col min="6" max="7" width="5.5703125" style="9" customWidth="1"/>
    <col min="8" max="8" width="27.42578125" style="9" customWidth="1"/>
    <col min="9" max="9" width="10" style="9" customWidth="1"/>
    <col min="10" max="18" width="7.42578125" style="9" customWidth="1"/>
    <col min="19" max="20" width="8.85546875" style="9" customWidth="1"/>
    <col min="21" max="21" width="3.5703125" style="9" customWidth="1"/>
    <col min="22" max="16384" width="9.140625" style="9" hidden="1"/>
  </cols>
  <sheetData>
    <row r="1" spans="2:20" x14ac:dyDescent="0.2"/>
    <row r="2" spans="2:20" ht="14.25" customHeight="1" x14ac:dyDescent="0.2">
      <c r="B2" s="237"/>
      <c r="C2" s="237"/>
      <c r="D2" s="237"/>
      <c r="E2" s="238" t="s">
        <v>57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</row>
    <row r="3" spans="2:20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6"/>
    </row>
    <row r="5" spans="2:20" ht="6" customHeight="1" x14ac:dyDescent="0.2">
      <c r="B5" s="10"/>
      <c r="C5" s="10"/>
      <c r="D5" s="1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spans="2:20" s="15" customFormat="1" ht="11.25" x14ac:dyDescent="0.2">
      <c r="B6" s="247" t="s">
        <v>13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</row>
    <row r="7" spans="2:20" s="15" customFormat="1" ht="11.25" x14ac:dyDescent="0.2">
      <c r="B7" s="248" t="s">
        <v>14</v>
      </c>
      <c r="C7" s="249"/>
      <c r="D7" s="249"/>
      <c r="E7" s="249"/>
      <c r="F7" s="249"/>
      <c r="G7" s="250"/>
      <c r="H7" s="254" t="s">
        <v>189</v>
      </c>
      <c r="I7" s="254" t="s">
        <v>58</v>
      </c>
      <c r="J7" s="248" t="s">
        <v>15</v>
      </c>
      <c r="K7" s="249"/>
      <c r="L7" s="249"/>
      <c r="M7" s="249"/>
      <c r="N7" s="249"/>
      <c r="O7" s="249"/>
      <c r="P7" s="249"/>
      <c r="Q7" s="249"/>
      <c r="R7" s="250"/>
      <c r="S7" s="256">
        <v>2019</v>
      </c>
      <c r="T7" s="355"/>
    </row>
    <row r="8" spans="2:20" s="16" customFormat="1" ht="11.25" x14ac:dyDescent="0.2">
      <c r="B8" s="251"/>
      <c r="C8" s="252"/>
      <c r="D8" s="252"/>
      <c r="E8" s="252"/>
      <c r="F8" s="252"/>
      <c r="G8" s="253"/>
      <c r="H8" s="255"/>
      <c r="I8" s="255"/>
      <c r="J8" s="251"/>
      <c r="K8" s="252"/>
      <c r="L8" s="252"/>
      <c r="M8" s="252"/>
      <c r="N8" s="252"/>
      <c r="O8" s="252"/>
      <c r="P8" s="252"/>
      <c r="Q8" s="252"/>
      <c r="R8" s="253"/>
      <c r="S8" s="192" t="s">
        <v>456</v>
      </c>
      <c r="T8" s="192" t="s">
        <v>271</v>
      </c>
    </row>
    <row r="9" spans="2:20" s="16" customFormat="1" ht="33.75" customHeight="1" x14ac:dyDescent="0.2">
      <c r="B9" s="19" t="s">
        <v>16</v>
      </c>
      <c r="C9" s="258" t="s">
        <v>17</v>
      </c>
      <c r="D9" s="258"/>
      <c r="E9" s="258"/>
      <c r="F9" s="258"/>
      <c r="G9" s="258"/>
      <c r="H9" s="68" t="s">
        <v>190</v>
      </c>
      <c r="I9" s="68" t="s">
        <v>18</v>
      </c>
      <c r="J9" s="259" t="s">
        <v>445</v>
      </c>
      <c r="K9" s="260"/>
      <c r="L9" s="260"/>
      <c r="M9" s="260"/>
      <c r="N9" s="260"/>
      <c r="O9" s="260"/>
      <c r="P9" s="260"/>
      <c r="Q9" s="260"/>
      <c r="R9" s="261"/>
      <c r="S9" s="26">
        <v>4</v>
      </c>
      <c r="T9" s="26">
        <f>'O1'!O35</f>
        <v>14</v>
      </c>
    </row>
    <row r="10" spans="2:20" s="16" customFormat="1" ht="22.5" customHeight="1" x14ac:dyDescent="0.2">
      <c r="B10" s="19" t="s">
        <v>20</v>
      </c>
      <c r="C10" s="262" t="s">
        <v>21</v>
      </c>
      <c r="D10" s="262"/>
      <c r="E10" s="262"/>
      <c r="F10" s="262"/>
      <c r="G10" s="262"/>
      <c r="H10" s="8" t="s">
        <v>191</v>
      </c>
      <c r="I10" s="8" t="s">
        <v>22</v>
      </c>
      <c r="J10" s="263" t="s">
        <v>23</v>
      </c>
      <c r="K10" s="264"/>
      <c r="L10" s="264"/>
      <c r="M10" s="264"/>
      <c r="N10" s="264"/>
      <c r="O10" s="264"/>
      <c r="P10" s="264"/>
      <c r="Q10" s="264"/>
      <c r="R10" s="265"/>
      <c r="S10" s="36">
        <v>8</v>
      </c>
      <c r="T10" s="36">
        <f>'O2'!O32</f>
        <v>8.9</v>
      </c>
    </row>
    <row r="11" spans="2:20" s="16" customFormat="1" ht="22.5" customHeight="1" x14ac:dyDescent="0.2">
      <c r="B11" s="19" t="s">
        <v>24</v>
      </c>
      <c r="C11" s="258" t="s">
        <v>25</v>
      </c>
      <c r="D11" s="258"/>
      <c r="E11" s="258"/>
      <c r="F11" s="258"/>
      <c r="G11" s="258"/>
      <c r="H11" s="68" t="s">
        <v>191</v>
      </c>
      <c r="I11" s="68" t="s">
        <v>26</v>
      </c>
      <c r="J11" s="259" t="s">
        <v>27</v>
      </c>
      <c r="K11" s="260"/>
      <c r="L11" s="260"/>
      <c r="M11" s="260"/>
      <c r="N11" s="260"/>
      <c r="O11" s="260"/>
      <c r="P11" s="260"/>
      <c r="Q11" s="260"/>
      <c r="R11" s="261"/>
      <c r="S11" s="40">
        <v>0.7</v>
      </c>
      <c r="T11" s="40">
        <f>'O3'!O32</f>
        <v>0.79901960784313719</v>
      </c>
    </row>
    <row r="12" spans="2:20" s="16" customFormat="1" ht="22.5" customHeight="1" x14ac:dyDescent="0.2">
      <c r="B12" s="19" t="s">
        <v>28</v>
      </c>
      <c r="C12" s="262" t="s">
        <v>29</v>
      </c>
      <c r="D12" s="262"/>
      <c r="E12" s="262"/>
      <c r="F12" s="262"/>
      <c r="G12" s="262"/>
      <c r="H12" s="8" t="s">
        <v>190</v>
      </c>
      <c r="I12" s="8" t="s">
        <v>30</v>
      </c>
      <c r="J12" s="263" t="s">
        <v>31</v>
      </c>
      <c r="K12" s="264"/>
      <c r="L12" s="264"/>
      <c r="M12" s="264"/>
      <c r="N12" s="264"/>
      <c r="O12" s="264"/>
      <c r="P12" s="264"/>
      <c r="Q12" s="264"/>
      <c r="R12" s="265"/>
      <c r="S12" s="27">
        <v>600</v>
      </c>
      <c r="T12" s="27">
        <f>'O4'!O34</f>
        <v>668</v>
      </c>
    </row>
    <row r="13" spans="2:20" s="16" customFormat="1" ht="22.5" customHeight="1" x14ac:dyDescent="0.2">
      <c r="B13" s="19" t="s">
        <v>32</v>
      </c>
      <c r="C13" s="258" t="s">
        <v>33</v>
      </c>
      <c r="D13" s="258"/>
      <c r="E13" s="258"/>
      <c r="F13" s="258"/>
      <c r="G13" s="258"/>
      <c r="H13" s="68" t="s">
        <v>190</v>
      </c>
      <c r="I13" s="68" t="s">
        <v>34</v>
      </c>
      <c r="J13" s="259" t="s">
        <v>35</v>
      </c>
      <c r="K13" s="260"/>
      <c r="L13" s="260"/>
      <c r="M13" s="260"/>
      <c r="N13" s="260"/>
      <c r="O13" s="260"/>
      <c r="P13" s="260"/>
      <c r="Q13" s="260"/>
      <c r="R13" s="261"/>
      <c r="S13" s="37">
        <v>8</v>
      </c>
      <c r="T13" s="37">
        <f>'O5'!O32</f>
        <v>8.5708683473389353</v>
      </c>
    </row>
    <row r="14" spans="2:20" ht="6" customHeight="1" x14ac:dyDescent="0.2">
      <c r="B14" s="10"/>
      <c r="C14" s="10"/>
      <c r="D14" s="10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</row>
    <row r="15" spans="2:20" s="16" customFormat="1" ht="11.25" x14ac:dyDescent="0.2">
      <c r="B15" s="276" t="s">
        <v>36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</row>
    <row r="16" spans="2:20" s="15" customFormat="1" ht="11.25" x14ac:dyDescent="0.2">
      <c r="B16" s="266" t="s">
        <v>14</v>
      </c>
      <c r="C16" s="267"/>
      <c r="D16" s="267"/>
      <c r="E16" s="267"/>
      <c r="F16" s="267"/>
      <c r="G16" s="268"/>
      <c r="H16" s="272" t="s">
        <v>189</v>
      </c>
      <c r="I16" s="272" t="s">
        <v>58</v>
      </c>
      <c r="J16" s="266" t="s">
        <v>15</v>
      </c>
      <c r="K16" s="267"/>
      <c r="L16" s="267"/>
      <c r="M16" s="267"/>
      <c r="N16" s="267"/>
      <c r="O16" s="267"/>
      <c r="P16" s="267"/>
      <c r="Q16" s="267"/>
      <c r="R16" s="268"/>
      <c r="S16" s="274">
        <v>2019</v>
      </c>
      <c r="T16" s="356"/>
    </row>
    <row r="17" spans="2:20" s="16" customFormat="1" ht="11.25" x14ac:dyDescent="0.2">
      <c r="B17" s="269"/>
      <c r="C17" s="270"/>
      <c r="D17" s="270"/>
      <c r="E17" s="270"/>
      <c r="F17" s="270"/>
      <c r="G17" s="271"/>
      <c r="H17" s="273"/>
      <c r="I17" s="273"/>
      <c r="J17" s="269"/>
      <c r="K17" s="270"/>
      <c r="L17" s="270"/>
      <c r="M17" s="270"/>
      <c r="N17" s="270"/>
      <c r="O17" s="270"/>
      <c r="P17" s="270"/>
      <c r="Q17" s="270"/>
      <c r="R17" s="271"/>
      <c r="S17" s="194" t="s">
        <v>456</v>
      </c>
      <c r="T17" s="194" t="s">
        <v>271</v>
      </c>
    </row>
    <row r="18" spans="2:20" s="16" customFormat="1" ht="22.5" customHeight="1" x14ac:dyDescent="0.2">
      <c r="B18" s="22" t="s">
        <v>37</v>
      </c>
      <c r="C18" s="258" t="s">
        <v>169</v>
      </c>
      <c r="D18" s="258"/>
      <c r="E18" s="258"/>
      <c r="F18" s="258"/>
      <c r="G18" s="258"/>
      <c r="H18" s="68" t="s">
        <v>192</v>
      </c>
      <c r="I18" s="68" t="s">
        <v>26</v>
      </c>
      <c r="J18" s="259" t="s">
        <v>297</v>
      </c>
      <c r="K18" s="260"/>
      <c r="L18" s="260"/>
      <c r="M18" s="260"/>
      <c r="N18" s="260"/>
      <c r="O18" s="260"/>
      <c r="P18" s="260"/>
      <c r="Q18" s="260"/>
      <c r="R18" s="261"/>
      <c r="S18" s="50">
        <v>3000</v>
      </c>
      <c r="T18" s="50">
        <f>'S1'!O34</f>
        <v>2847</v>
      </c>
    </row>
    <row r="19" spans="2:20" s="16" customFormat="1" ht="22.5" customHeight="1" x14ac:dyDescent="0.2">
      <c r="B19" s="22" t="s">
        <v>38</v>
      </c>
      <c r="C19" s="262" t="s">
        <v>170</v>
      </c>
      <c r="D19" s="262"/>
      <c r="E19" s="262"/>
      <c r="F19" s="262"/>
      <c r="G19" s="262"/>
      <c r="H19" s="8" t="s">
        <v>193</v>
      </c>
      <c r="I19" s="8" t="s">
        <v>34</v>
      </c>
      <c r="J19" s="263" t="s">
        <v>294</v>
      </c>
      <c r="K19" s="264"/>
      <c r="L19" s="264"/>
      <c r="M19" s="264"/>
      <c r="N19" s="264"/>
      <c r="O19" s="264"/>
      <c r="P19" s="264"/>
      <c r="Q19" s="264"/>
      <c r="R19" s="265"/>
      <c r="S19" s="105">
        <v>470</v>
      </c>
      <c r="T19" s="105">
        <f>'S2'!O35</f>
        <v>683</v>
      </c>
    </row>
    <row r="20" spans="2:20" s="16" customFormat="1" ht="22.5" customHeight="1" x14ac:dyDescent="0.2">
      <c r="B20" s="22" t="s">
        <v>39</v>
      </c>
      <c r="C20" s="258" t="s">
        <v>171</v>
      </c>
      <c r="D20" s="258"/>
      <c r="E20" s="258"/>
      <c r="F20" s="258"/>
      <c r="G20" s="258"/>
      <c r="H20" s="68" t="s">
        <v>193</v>
      </c>
      <c r="I20" s="68" t="s">
        <v>34</v>
      </c>
      <c r="J20" s="259" t="s">
        <v>291</v>
      </c>
      <c r="K20" s="260"/>
      <c r="L20" s="260"/>
      <c r="M20" s="260"/>
      <c r="N20" s="260"/>
      <c r="O20" s="260"/>
      <c r="P20" s="260"/>
      <c r="Q20" s="260"/>
      <c r="R20" s="261"/>
      <c r="S20" s="38">
        <v>11800</v>
      </c>
      <c r="T20" s="38">
        <f>'S3'!O35</f>
        <v>13055</v>
      </c>
    </row>
    <row r="21" spans="2:20" s="16" customFormat="1" ht="22.5" customHeight="1" x14ac:dyDescent="0.2">
      <c r="B21" s="22" t="s">
        <v>40</v>
      </c>
      <c r="C21" s="262" t="s">
        <v>172</v>
      </c>
      <c r="D21" s="262"/>
      <c r="E21" s="262"/>
      <c r="F21" s="262"/>
      <c r="G21" s="262"/>
      <c r="H21" s="8" t="s">
        <v>193</v>
      </c>
      <c r="I21" s="8" t="s">
        <v>34</v>
      </c>
      <c r="J21" s="263" t="s">
        <v>288</v>
      </c>
      <c r="K21" s="264"/>
      <c r="L21" s="264"/>
      <c r="M21" s="264"/>
      <c r="N21" s="264"/>
      <c r="O21" s="264"/>
      <c r="P21" s="264"/>
      <c r="Q21" s="264"/>
      <c r="R21" s="265"/>
      <c r="S21" s="105">
        <v>20</v>
      </c>
      <c r="T21" s="105">
        <f>'S4'!O35</f>
        <v>0</v>
      </c>
    </row>
    <row r="22" spans="2:20" s="16" customFormat="1" ht="22.5" customHeight="1" x14ac:dyDescent="0.2">
      <c r="B22" s="22" t="s">
        <v>41</v>
      </c>
      <c r="C22" s="258" t="s">
        <v>173</v>
      </c>
      <c r="D22" s="258"/>
      <c r="E22" s="258"/>
      <c r="F22" s="258"/>
      <c r="G22" s="258"/>
      <c r="H22" s="68" t="s">
        <v>194</v>
      </c>
      <c r="I22" s="68" t="s">
        <v>18</v>
      </c>
      <c r="J22" s="259" t="s">
        <v>42</v>
      </c>
      <c r="K22" s="260"/>
      <c r="L22" s="260"/>
      <c r="M22" s="260"/>
      <c r="N22" s="260"/>
      <c r="O22" s="260"/>
      <c r="P22" s="260"/>
      <c r="Q22" s="260"/>
      <c r="R22" s="261"/>
      <c r="S22" s="40">
        <v>0.68</v>
      </c>
      <c r="T22" s="40">
        <f>'S5'!O34</f>
        <v>0.872</v>
      </c>
    </row>
    <row r="23" spans="2:20" s="16" customFormat="1" ht="22.5" customHeight="1" x14ac:dyDescent="0.2">
      <c r="B23" s="22" t="s">
        <v>43</v>
      </c>
      <c r="C23" s="262" t="s">
        <v>174</v>
      </c>
      <c r="D23" s="262"/>
      <c r="E23" s="262"/>
      <c r="F23" s="262"/>
      <c r="G23" s="262"/>
      <c r="H23" s="8" t="s">
        <v>193</v>
      </c>
      <c r="I23" s="8" t="s">
        <v>22</v>
      </c>
      <c r="J23" s="263" t="s">
        <v>287</v>
      </c>
      <c r="K23" s="264"/>
      <c r="L23" s="264"/>
      <c r="M23" s="264"/>
      <c r="N23" s="264"/>
      <c r="O23" s="264"/>
      <c r="P23" s="264"/>
      <c r="Q23" s="264"/>
      <c r="R23" s="265"/>
      <c r="S23" s="105">
        <v>15000</v>
      </c>
      <c r="T23" s="105">
        <f>'S6'!O35</f>
        <v>15381</v>
      </c>
    </row>
    <row r="24" spans="2:20" s="16" customFormat="1" ht="22.5" customHeight="1" x14ac:dyDescent="0.2">
      <c r="B24" s="22" t="s">
        <v>44</v>
      </c>
      <c r="C24" s="258" t="s">
        <v>175</v>
      </c>
      <c r="D24" s="258"/>
      <c r="E24" s="258"/>
      <c r="F24" s="258"/>
      <c r="G24" s="258"/>
      <c r="H24" s="68" t="s">
        <v>192</v>
      </c>
      <c r="I24" s="68" t="s">
        <v>34</v>
      </c>
      <c r="J24" s="259" t="s">
        <v>282</v>
      </c>
      <c r="K24" s="260"/>
      <c r="L24" s="260"/>
      <c r="M24" s="260"/>
      <c r="N24" s="260"/>
      <c r="O24" s="260"/>
      <c r="P24" s="260"/>
      <c r="Q24" s="260"/>
      <c r="R24" s="261"/>
      <c r="S24" s="50">
        <v>20000</v>
      </c>
      <c r="T24" s="50">
        <f>'S7'!O34</f>
        <v>40160</v>
      </c>
    </row>
    <row r="25" spans="2:20" ht="6.75" customHeight="1" x14ac:dyDescent="0.2">
      <c r="B25" s="10"/>
      <c r="C25" s="10"/>
      <c r="D25" s="10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</row>
    <row r="26" spans="2:20" s="16" customFormat="1" ht="11.25" x14ac:dyDescent="0.2">
      <c r="B26" s="277" t="s">
        <v>45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</row>
    <row r="27" spans="2:20" s="15" customFormat="1" ht="11.25" x14ac:dyDescent="0.2">
      <c r="B27" s="278" t="s">
        <v>14</v>
      </c>
      <c r="C27" s="279"/>
      <c r="D27" s="279"/>
      <c r="E27" s="279"/>
      <c r="F27" s="279"/>
      <c r="G27" s="280"/>
      <c r="H27" s="284" t="s">
        <v>189</v>
      </c>
      <c r="I27" s="284" t="s">
        <v>58</v>
      </c>
      <c r="J27" s="278" t="s">
        <v>15</v>
      </c>
      <c r="K27" s="279"/>
      <c r="L27" s="279"/>
      <c r="M27" s="279"/>
      <c r="N27" s="279"/>
      <c r="O27" s="279"/>
      <c r="P27" s="279"/>
      <c r="Q27" s="279"/>
      <c r="R27" s="280"/>
      <c r="S27" s="286">
        <v>2019</v>
      </c>
      <c r="T27" s="357"/>
    </row>
    <row r="28" spans="2:20" s="16" customFormat="1" ht="11.25" x14ac:dyDescent="0.2">
      <c r="B28" s="281"/>
      <c r="C28" s="282"/>
      <c r="D28" s="282"/>
      <c r="E28" s="282"/>
      <c r="F28" s="282"/>
      <c r="G28" s="283"/>
      <c r="H28" s="285"/>
      <c r="I28" s="285"/>
      <c r="J28" s="281"/>
      <c r="K28" s="282"/>
      <c r="L28" s="282"/>
      <c r="M28" s="282"/>
      <c r="N28" s="282"/>
      <c r="O28" s="282"/>
      <c r="P28" s="282"/>
      <c r="Q28" s="282"/>
      <c r="R28" s="283"/>
      <c r="S28" s="14" t="s">
        <v>456</v>
      </c>
      <c r="T28" s="14" t="s">
        <v>271</v>
      </c>
    </row>
    <row r="29" spans="2:20" s="16" customFormat="1" ht="22.5" customHeight="1" x14ac:dyDescent="0.2">
      <c r="B29" s="25" t="s">
        <v>46</v>
      </c>
      <c r="C29" s="258" t="s">
        <v>47</v>
      </c>
      <c r="D29" s="258"/>
      <c r="E29" s="258"/>
      <c r="F29" s="258"/>
      <c r="G29" s="258"/>
      <c r="H29" s="68" t="s">
        <v>245</v>
      </c>
      <c r="I29" s="68" t="s">
        <v>48</v>
      </c>
      <c r="J29" s="259" t="s">
        <v>395</v>
      </c>
      <c r="K29" s="260"/>
      <c r="L29" s="260"/>
      <c r="M29" s="260"/>
      <c r="N29" s="260"/>
      <c r="O29" s="260"/>
      <c r="P29" s="260"/>
      <c r="Q29" s="260"/>
      <c r="R29" s="261"/>
      <c r="S29" s="153">
        <v>4.0000000000000001E-3</v>
      </c>
      <c r="T29" s="153">
        <f>'G1'!O33</f>
        <v>4.3447666616621191E-3</v>
      </c>
    </row>
    <row r="30" spans="2:20" s="16" customFormat="1" ht="22.5" customHeight="1" x14ac:dyDescent="0.2">
      <c r="B30" s="25" t="s">
        <v>49</v>
      </c>
      <c r="C30" s="262" t="s">
        <v>50</v>
      </c>
      <c r="D30" s="262"/>
      <c r="E30" s="262"/>
      <c r="F30" s="262"/>
      <c r="G30" s="262"/>
      <c r="H30" s="8" t="s">
        <v>195</v>
      </c>
      <c r="I30" s="8" t="s">
        <v>48</v>
      </c>
      <c r="J30" s="263" t="s">
        <v>51</v>
      </c>
      <c r="K30" s="264"/>
      <c r="L30" s="264"/>
      <c r="M30" s="264"/>
      <c r="N30" s="264"/>
      <c r="O30" s="264"/>
      <c r="P30" s="264"/>
      <c r="Q30" s="264"/>
      <c r="R30" s="265"/>
      <c r="S30" s="41">
        <v>0.19999999999999998</v>
      </c>
      <c r="T30" s="41">
        <f>'G2'!O32</f>
        <v>5.8000000000000003E-2</v>
      </c>
    </row>
    <row r="31" spans="2:20" s="16" customFormat="1" ht="22.5" customHeight="1" x14ac:dyDescent="0.2">
      <c r="B31" s="25" t="s">
        <v>52</v>
      </c>
      <c r="C31" s="258" t="s">
        <v>53</v>
      </c>
      <c r="D31" s="258"/>
      <c r="E31" s="258"/>
      <c r="F31" s="258"/>
      <c r="G31" s="258"/>
      <c r="H31" s="68" t="s">
        <v>196</v>
      </c>
      <c r="I31" s="68" t="s">
        <v>48</v>
      </c>
      <c r="J31" s="259" t="s">
        <v>54</v>
      </c>
      <c r="K31" s="260"/>
      <c r="L31" s="260"/>
      <c r="M31" s="260"/>
      <c r="N31" s="260"/>
      <c r="O31" s="260"/>
      <c r="P31" s="260"/>
      <c r="Q31" s="260"/>
      <c r="R31" s="261"/>
      <c r="S31" s="37">
        <v>8</v>
      </c>
      <c r="T31" s="37">
        <f>'G3'!O32</f>
        <v>8.9217845117845123</v>
      </c>
    </row>
    <row r="32" spans="2:20" s="16" customFormat="1" ht="22.5" customHeight="1" x14ac:dyDescent="0.2">
      <c r="B32" s="25" t="s">
        <v>55</v>
      </c>
      <c r="C32" s="262" t="s">
        <v>56</v>
      </c>
      <c r="D32" s="262"/>
      <c r="E32" s="262"/>
      <c r="F32" s="262"/>
      <c r="G32" s="262"/>
      <c r="H32" s="8" t="s">
        <v>246</v>
      </c>
      <c r="I32" s="8" t="s">
        <v>30</v>
      </c>
      <c r="J32" s="263" t="s">
        <v>397</v>
      </c>
      <c r="K32" s="264"/>
      <c r="L32" s="264"/>
      <c r="M32" s="264"/>
      <c r="N32" s="264"/>
      <c r="O32" s="264"/>
      <c r="P32" s="264"/>
      <c r="Q32" s="264"/>
      <c r="R32" s="265"/>
      <c r="S32" s="154">
        <v>3.6303218450443535E-2</v>
      </c>
      <c r="T32" s="154">
        <f>'G4'!O33</f>
        <v>3.5532733806546875E-2</v>
      </c>
    </row>
    <row r="33" spans="2:20" x14ac:dyDescent="0.2">
      <c r="B33" s="17"/>
    </row>
    <row r="34" spans="2:20" x14ac:dyDescent="0.2">
      <c r="B34" s="290" t="s">
        <v>95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</row>
    <row r="35" spans="2:20" s="16" customFormat="1" ht="18" customHeight="1" x14ac:dyDescent="0.2">
      <c r="B35" s="291" t="s">
        <v>22</v>
      </c>
      <c r="C35" s="292"/>
      <c r="D35" s="293" t="s">
        <v>62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</row>
    <row r="36" spans="2:20" s="16" customFormat="1" ht="18" customHeight="1" x14ac:dyDescent="0.2">
      <c r="B36" s="288" t="s">
        <v>26</v>
      </c>
      <c r="C36" s="288"/>
      <c r="D36" s="289" t="s">
        <v>63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</row>
    <row r="37" spans="2:20" s="16" customFormat="1" ht="18" customHeight="1" x14ac:dyDescent="0.2">
      <c r="B37" s="291" t="s">
        <v>18</v>
      </c>
      <c r="C37" s="292"/>
      <c r="D37" s="293" t="s">
        <v>59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</row>
    <row r="38" spans="2:20" s="16" customFormat="1" ht="18" customHeight="1" x14ac:dyDescent="0.2">
      <c r="B38" s="288" t="s">
        <v>34</v>
      </c>
      <c r="C38" s="288"/>
      <c r="D38" s="289" t="s">
        <v>60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</row>
    <row r="39" spans="2:20" s="16" customFormat="1" ht="18" customHeight="1" x14ac:dyDescent="0.2">
      <c r="B39" s="291" t="s">
        <v>48</v>
      </c>
      <c r="C39" s="292"/>
      <c r="D39" s="293" t="s">
        <v>61</v>
      </c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</row>
    <row r="40" spans="2:20" s="16" customFormat="1" ht="18" customHeight="1" x14ac:dyDescent="0.2">
      <c r="B40" s="288" t="s">
        <v>30</v>
      </c>
      <c r="C40" s="288"/>
      <c r="D40" s="295" t="s">
        <v>64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</row>
    <row r="41" spans="2:20" x14ac:dyDescent="0.2"/>
    <row r="42" spans="2:20" ht="12" hidden="1" customHeight="1" x14ac:dyDescent="0.2"/>
    <row r="43" spans="2:20" ht="12" hidden="1" customHeight="1" x14ac:dyDescent="0.2"/>
    <row r="44" spans="2:20" ht="12" hidden="1" customHeight="1" x14ac:dyDescent="0.2"/>
    <row r="45" spans="2:20" ht="12" hidden="1" customHeight="1" x14ac:dyDescent="0.2"/>
    <row r="46" spans="2:20" ht="12" hidden="1" customHeight="1" x14ac:dyDescent="0.2"/>
    <row r="47" spans="2:20" ht="12" hidden="1" customHeight="1" x14ac:dyDescent="0.2"/>
  </sheetData>
  <mergeCells count="65">
    <mergeCell ref="B40:C40"/>
    <mergeCell ref="D40:T40"/>
    <mergeCell ref="B37:C37"/>
    <mergeCell ref="D37:T37"/>
    <mergeCell ref="B38:C38"/>
    <mergeCell ref="D38:T38"/>
    <mergeCell ref="B39:C39"/>
    <mergeCell ref="D39:T39"/>
    <mergeCell ref="B36:C36"/>
    <mergeCell ref="D36:T36"/>
    <mergeCell ref="C29:G29"/>
    <mergeCell ref="J29:R29"/>
    <mergeCell ref="C30:G30"/>
    <mergeCell ref="J30:R30"/>
    <mergeCell ref="C31:G31"/>
    <mergeCell ref="J31:R31"/>
    <mergeCell ref="C32:G32"/>
    <mergeCell ref="J32:R32"/>
    <mergeCell ref="B34:T34"/>
    <mergeCell ref="B35:C35"/>
    <mergeCell ref="D35:T35"/>
    <mergeCell ref="C24:G24"/>
    <mergeCell ref="J24:R24"/>
    <mergeCell ref="B26:T26"/>
    <mergeCell ref="B27:G28"/>
    <mergeCell ref="H27:H28"/>
    <mergeCell ref="I27:I28"/>
    <mergeCell ref="J27:R28"/>
    <mergeCell ref="S27:T27"/>
    <mergeCell ref="C21:G21"/>
    <mergeCell ref="J21:R21"/>
    <mergeCell ref="C22:G22"/>
    <mergeCell ref="J22:R22"/>
    <mergeCell ref="C23:G23"/>
    <mergeCell ref="J23:R23"/>
    <mergeCell ref="C18:G18"/>
    <mergeCell ref="J18:R18"/>
    <mergeCell ref="C19:G19"/>
    <mergeCell ref="J19:R19"/>
    <mergeCell ref="C20:G20"/>
    <mergeCell ref="J20:R20"/>
    <mergeCell ref="C12:G12"/>
    <mergeCell ref="J12:R12"/>
    <mergeCell ref="C13:G13"/>
    <mergeCell ref="J13:R13"/>
    <mergeCell ref="B15:T15"/>
    <mergeCell ref="B16:G17"/>
    <mergeCell ref="H16:H17"/>
    <mergeCell ref="I16:I17"/>
    <mergeCell ref="J16:R17"/>
    <mergeCell ref="S16:T16"/>
    <mergeCell ref="C9:G9"/>
    <mergeCell ref="J9:R9"/>
    <mergeCell ref="C10:G10"/>
    <mergeCell ref="J10:R10"/>
    <mergeCell ref="C11:G11"/>
    <mergeCell ref="J11:R11"/>
    <mergeCell ref="B2:D4"/>
    <mergeCell ref="E2:T4"/>
    <mergeCell ref="B6:T6"/>
    <mergeCell ref="B7:G8"/>
    <mergeCell ref="H7:H8"/>
    <mergeCell ref="I7:I8"/>
    <mergeCell ref="J7:R8"/>
    <mergeCell ref="S7:T7"/>
  </mergeCells>
  <conditionalFormatting sqref="I15 I26 I9:I10 I29:I32">
    <cfRule type="expression" priority="73" stopIfTrue="1">
      <formula>F9=""</formula>
    </cfRule>
    <cfRule type="expression" dxfId="293" priority="74" stopIfTrue="1">
      <formula>I9&lt;&gt;""</formula>
    </cfRule>
    <cfRule type="expression" dxfId="292" priority="75" stopIfTrue="1">
      <formula>F9&lt;&gt;""</formula>
    </cfRule>
  </conditionalFormatting>
  <conditionalFormatting sqref="J15:P15 J26:P26">
    <cfRule type="expression" priority="76" stopIfTrue="1">
      <formula>I15=""</formula>
    </cfRule>
    <cfRule type="expression" dxfId="291" priority="77" stopIfTrue="1">
      <formula>J15&lt;&gt;""</formula>
    </cfRule>
    <cfRule type="expression" dxfId="290" priority="78" stopIfTrue="1">
      <formula>I15&lt;&gt;""</formula>
    </cfRule>
  </conditionalFormatting>
  <conditionalFormatting sqref="J7">
    <cfRule type="expression" priority="70" stopIfTrue="1">
      <formula>G8=""</formula>
    </cfRule>
    <cfRule type="expression" dxfId="289" priority="71" stopIfTrue="1">
      <formula>J7&lt;&gt;""</formula>
    </cfRule>
    <cfRule type="expression" dxfId="288" priority="72" stopIfTrue="1">
      <formula>G8&lt;&gt;""</formula>
    </cfRule>
  </conditionalFormatting>
  <conditionalFormatting sqref="I11:I13">
    <cfRule type="expression" priority="67" stopIfTrue="1">
      <formula>F11=""</formula>
    </cfRule>
    <cfRule type="expression" dxfId="287" priority="68" stopIfTrue="1">
      <formula>I11&lt;&gt;""</formula>
    </cfRule>
    <cfRule type="expression" dxfId="286" priority="69" stopIfTrue="1">
      <formula>F11&lt;&gt;""</formula>
    </cfRule>
  </conditionalFormatting>
  <conditionalFormatting sqref="I18:I24">
    <cfRule type="expression" priority="64" stopIfTrue="1">
      <formula>F18=""</formula>
    </cfRule>
    <cfRule type="expression" dxfId="285" priority="65" stopIfTrue="1">
      <formula>I18&lt;&gt;""</formula>
    </cfRule>
    <cfRule type="expression" dxfId="284" priority="66" stopIfTrue="1">
      <formula>F18&lt;&gt;""</formula>
    </cfRule>
  </conditionalFormatting>
  <conditionalFormatting sqref="Q15:S15 Q26:T26">
    <cfRule type="expression" priority="61" stopIfTrue="1">
      <formula>O15=""</formula>
    </cfRule>
    <cfRule type="expression" dxfId="283" priority="62" stopIfTrue="1">
      <formula>Q15&lt;&gt;""</formula>
    </cfRule>
    <cfRule type="expression" dxfId="282" priority="63" stopIfTrue="1">
      <formula>O15&lt;&gt;""</formula>
    </cfRule>
  </conditionalFormatting>
  <conditionalFormatting sqref="T15">
    <cfRule type="expression" priority="79" stopIfTrue="1">
      <formula>R15=""</formula>
    </cfRule>
    <cfRule type="expression" dxfId="281" priority="80" stopIfTrue="1">
      <formula>T15&lt;&gt;""</formula>
    </cfRule>
    <cfRule type="expression" dxfId="280" priority="81" stopIfTrue="1">
      <formula>R15&lt;&gt;""</formula>
    </cfRule>
  </conditionalFormatting>
  <conditionalFormatting sqref="I7">
    <cfRule type="expression" priority="82" stopIfTrue="1">
      <formula>F8=""</formula>
    </cfRule>
    <cfRule type="expression" dxfId="279" priority="83" stopIfTrue="1">
      <formula>I7&lt;&gt;""</formula>
    </cfRule>
    <cfRule type="expression" dxfId="278" priority="84" stopIfTrue="1">
      <formula>F8&lt;&gt;""</formula>
    </cfRule>
  </conditionalFormatting>
  <conditionalFormatting sqref="J16">
    <cfRule type="expression" priority="55" stopIfTrue="1">
      <formula>G17=""</formula>
    </cfRule>
    <cfRule type="expression" dxfId="277" priority="56" stopIfTrue="1">
      <formula>J16&lt;&gt;""</formula>
    </cfRule>
    <cfRule type="expression" dxfId="276" priority="57" stopIfTrue="1">
      <formula>G17&lt;&gt;""</formula>
    </cfRule>
  </conditionalFormatting>
  <conditionalFormatting sqref="I16">
    <cfRule type="expression" priority="58" stopIfTrue="1">
      <formula>F17=""</formula>
    </cfRule>
    <cfRule type="expression" dxfId="275" priority="59" stopIfTrue="1">
      <formula>I16&lt;&gt;""</formula>
    </cfRule>
    <cfRule type="expression" dxfId="274" priority="60" stopIfTrue="1">
      <formula>F17&lt;&gt;""</formula>
    </cfRule>
  </conditionalFormatting>
  <conditionalFormatting sqref="J27">
    <cfRule type="expression" priority="49" stopIfTrue="1">
      <formula>G28=""</formula>
    </cfRule>
    <cfRule type="expression" dxfId="273" priority="50" stopIfTrue="1">
      <formula>J27&lt;&gt;""</formula>
    </cfRule>
    <cfRule type="expression" dxfId="272" priority="51" stopIfTrue="1">
      <formula>G28&lt;&gt;""</formula>
    </cfRule>
  </conditionalFormatting>
  <conditionalFormatting sqref="I27">
    <cfRule type="expression" priority="52" stopIfTrue="1">
      <formula>F28=""</formula>
    </cfRule>
    <cfRule type="expression" dxfId="271" priority="53" stopIfTrue="1">
      <formula>I27&lt;&gt;""</formula>
    </cfRule>
    <cfRule type="expression" dxfId="270" priority="54" stopIfTrue="1">
      <formula>F28&lt;&gt;""</formula>
    </cfRule>
  </conditionalFormatting>
  <conditionalFormatting sqref="H15 H26 H29:H32">
    <cfRule type="expression" priority="43" stopIfTrue="1">
      <formula>E15=""</formula>
    </cfRule>
    <cfRule type="expression" dxfId="269" priority="44" stopIfTrue="1">
      <formula>H15&lt;&gt;""</formula>
    </cfRule>
    <cfRule type="expression" dxfId="268" priority="45" stopIfTrue="1">
      <formula>E15&lt;&gt;""</formula>
    </cfRule>
  </conditionalFormatting>
  <conditionalFormatting sqref="H12">
    <cfRule type="expression" priority="40" stopIfTrue="1">
      <formula>E12=""</formula>
    </cfRule>
    <cfRule type="expression" dxfId="267" priority="41" stopIfTrue="1">
      <formula>H12&lt;&gt;""</formula>
    </cfRule>
    <cfRule type="expression" dxfId="266" priority="42" stopIfTrue="1">
      <formula>E12&lt;&gt;""</formula>
    </cfRule>
  </conditionalFormatting>
  <conditionalFormatting sqref="H18:H24">
    <cfRule type="expression" priority="37" stopIfTrue="1">
      <formula>E18=""</formula>
    </cfRule>
    <cfRule type="expression" dxfId="265" priority="38" stopIfTrue="1">
      <formula>H18&lt;&gt;""</formula>
    </cfRule>
    <cfRule type="expression" dxfId="264" priority="39" stopIfTrue="1">
      <formula>E18&lt;&gt;""</formula>
    </cfRule>
  </conditionalFormatting>
  <conditionalFormatting sqref="H7">
    <cfRule type="expression" priority="46" stopIfTrue="1">
      <formula>E8=""</formula>
    </cfRule>
    <cfRule type="expression" dxfId="263" priority="47" stopIfTrue="1">
      <formula>H7&lt;&gt;""</formula>
    </cfRule>
    <cfRule type="expression" dxfId="262" priority="48" stopIfTrue="1">
      <formula>E8&lt;&gt;""</formula>
    </cfRule>
  </conditionalFormatting>
  <conditionalFormatting sqref="H16">
    <cfRule type="expression" priority="34" stopIfTrue="1">
      <formula>E17=""</formula>
    </cfRule>
    <cfRule type="expression" dxfId="261" priority="35" stopIfTrue="1">
      <formula>H16&lt;&gt;""</formula>
    </cfRule>
    <cfRule type="expression" dxfId="260" priority="36" stopIfTrue="1">
      <formula>E17&lt;&gt;""</formula>
    </cfRule>
  </conditionalFormatting>
  <conditionalFormatting sqref="H27">
    <cfRule type="expression" priority="31" stopIfTrue="1">
      <formula>E28=""</formula>
    </cfRule>
    <cfRule type="expression" dxfId="259" priority="32" stopIfTrue="1">
      <formula>H27&lt;&gt;""</formula>
    </cfRule>
    <cfRule type="expression" dxfId="258" priority="33" stopIfTrue="1">
      <formula>E28&lt;&gt;""</formula>
    </cfRule>
  </conditionalFormatting>
  <conditionalFormatting sqref="H13">
    <cfRule type="expression" priority="25" stopIfTrue="1">
      <formula>E13=""</formula>
    </cfRule>
    <cfRule type="expression" dxfId="257" priority="26" stopIfTrue="1">
      <formula>H13&lt;&gt;""</formula>
    </cfRule>
    <cfRule type="expression" dxfId="256" priority="27" stopIfTrue="1">
      <formula>E13&lt;&gt;""</formula>
    </cfRule>
  </conditionalFormatting>
  <conditionalFormatting sqref="H9">
    <cfRule type="expression" priority="28" stopIfTrue="1">
      <formula>E9=""</formula>
    </cfRule>
    <cfRule type="expression" dxfId="255" priority="29" stopIfTrue="1">
      <formula>H9&lt;&gt;""</formula>
    </cfRule>
    <cfRule type="expression" dxfId="254" priority="30" stopIfTrue="1">
      <formula>E9&lt;&gt;""</formula>
    </cfRule>
  </conditionalFormatting>
  <conditionalFormatting sqref="H10">
    <cfRule type="expression" priority="22" stopIfTrue="1">
      <formula>E10=""</formula>
    </cfRule>
    <cfRule type="expression" dxfId="253" priority="23" stopIfTrue="1">
      <formula>H10&lt;&gt;""</formula>
    </cfRule>
    <cfRule type="expression" dxfId="252" priority="24" stopIfTrue="1">
      <formula>E10&lt;&gt;""</formula>
    </cfRule>
  </conditionalFormatting>
  <conditionalFormatting sqref="H11">
    <cfRule type="expression" priority="19" stopIfTrue="1">
      <formula>E11=""</formula>
    </cfRule>
    <cfRule type="expression" dxfId="251" priority="20" stopIfTrue="1">
      <formula>H11&lt;&gt;""</formula>
    </cfRule>
    <cfRule type="expression" dxfId="250" priority="21" stopIfTrue="1">
      <formula>E11&lt;&gt;""</formula>
    </cfRule>
  </conditionalFormatting>
  <conditionalFormatting sqref="S8">
    <cfRule type="expression" priority="16" stopIfTrue="1">
      <formula>M8=""</formula>
    </cfRule>
    <cfRule type="expression" dxfId="249" priority="17" stopIfTrue="1">
      <formula>S8&lt;&gt;""</formula>
    </cfRule>
    <cfRule type="expression" dxfId="248" priority="18" stopIfTrue="1">
      <formula>M8&lt;&gt;""</formula>
    </cfRule>
  </conditionalFormatting>
  <conditionalFormatting sqref="S17">
    <cfRule type="expression" priority="13" stopIfTrue="1">
      <formula>M17=""</formula>
    </cfRule>
    <cfRule type="expression" dxfId="247" priority="14" stopIfTrue="1">
      <formula>S17&lt;&gt;""</formula>
    </cfRule>
    <cfRule type="expression" dxfId="246" priority="15" stopIfTrue="1">
      <formula>M17&lt;&gt;""</formula>
    </cfRule>
  </conditionalFormatting>
  <conditionalFormatting sqref="S28">
    <cfRule type="expression" priority="10" stopIfTrue="1">
      <formula>M28=""</formula>
    </cfRule>
    <cfRule type="expression" dxfId="245" priority="11" stopIfTrue="1">
      <formula>S28&lt;&gt;""</formula>
    </cfRule>
    <cfRule type="expression" dxfId="244" priority="12" stopIfTrue="1">
      <formula>M28&lt;&gt;""</formula>
    </cfRule>
  </conditionalFormatting>
  <conditionalFormatting sqref="T8">
    <cfRule type="expression" priority="7" stopIfTrue="1">
      <formula>O8=""</formula>
    </cfRule>
    <cfRule type="expression" dxfId="243" priority="8" stopIfTrue="1">
      <formula>T8&lt;&gt;""</formula>
    </cfRule>
    <cfRule type="expression" dxfId="242" priority="9" stopIfTrue="1">
      <formula>O8&lt;&gt;""</formula>
    </cfRule>
  </conditionalFormatting>
  <conditionalFormatting sqref="T17">
    <cfRule type="expression" priority="4" stopIfTrue="1">
      <formula>O17=""</formula>
    </cfRule>
    <cfRule type="expression" dxfId="241" priority="5" stopIfTrue="1">
      <formula>T17&lt;&gt;""</formula>
    </cfRule>
    <cfRule type="expression" dxfId="240" priority="6" stopIfTrue="1">
      <formula>O17&lt;&gt;""</formula>
    </cfRule>
  </conditionalFormatting>
  <conditionalFormatting sqref="T28">
    <cfRule type="expression" priority="1" stopIfTrue="1">
      <formula>O28=""</formula>
    </cfRule>
    <cfRule type="expression" dxfId="239" priority="2" stopIfTrue="1">
      <formula>T28&lt;&gt;""</formula>
    </cfRule>
    <cfRule type="expression" dxfId="238" priority="3" stopIfTrue="1">
      <formula>O28&lt;&gt;""</formula>
    </cfRule>
  </conditionalFormatting>
  <dataValidations count="1">
    <dataValidation type="list" allowBlank="1" showInputMessage="1" showErrorMessage="1" sqref="D983013:D983039 D917477:D917503 D851941:D851967 D786405:D786431 D720869:D720895 D655333:D655359 D589797:D589823 D524261:D524287 D458725:D458751 D393189:D393215 D327653:D327679 D262117:D262143 D196581:D196607 D131045:D131071 D65509:D65535" xr:uid="{2C10FD78-3431-4B4B-B862-21C9ECA76797}">
      <formula1>$Q$9:$Q$11</formula1>
    </dataValidation>
  </dataValidations>
  <hyperlinks>
    <hyperlink ref="B9" location="'O1'!Area_de_impressao" display="O1" xr:uid="{37BE10A5-AB32-48FB-9CE2-54F1766BA969}"/>
    <hyperlink ref="B10" location="'O2'!Area_de_impressao" display="O2" xr:uid="{8271B4B3-1CCB-4270-B772-D3CF4AE0834F}"/>
    <hyperlink ref="B11" location="'O3'!Area_de_impressao" display="O3" xr:uid="{DCE7B587-F53E-442C-A724-88C97C920D6C}"/>
    <hyperlink ref="B12" location="'O4'!Area_de_impressao" display="O4" xr:uid="{A8BD4596-DEAE-406B-83B6-53F321AF94D2}"/>
    <hyperlink ref="B13" location="'O5'!Area_de_impressao" display="O5" xr:uid="{8A8519F3-E109-4FCD-9A28-B3CFAD13EAEC}"/>
    <hyperlink ref="B18" location="'S1'!Area_de_impressao" display="S1" xr:uid="{035F1510-576C-48AA-BA6C-35F6C56BB906}"/>
    <hyperlink ref="B19" location="'S2'!Area_de_impressao" display="S2" xr:uid="{882EF511-3644-41E3-B5EC-2D972B59CE66}"/>
    <hyperlink ref="B20" location="'S3'!Area_de_impressao" display="S3" xr:uid="{BE533936-F467-4BD7-9E7E-E03D3C5F484E}"/>
    <hyperlink ref="B21" location="'S4'!Area_de_impressao" display="S4" xr:uid="{0C1310AB-AD82-4374-9EDA-B4AF6E243D0A}"/>
    <hyperlink ref="B22" location="'S5'!Area_de_impressao" display="S5" xr:uid="{E42E5391-5137-41A3-8457-B75D864250BF}"/>
    <hyperlink ref="B23" location="'S6'!Area_de_impressao" display="S6" xr:uid="{9744DCE4-AF3D-464C-A26B-065598400D3A}"/>
    <hyperlink ref="B24" location="'S7'!Area_de_impressao" display="S7" xr:uid="{115C2496-F17C-44D4-B3BA-DCCB8FAB087B}"/>
    <hyperlink ref="B29" location="'G1'!Area_de_impressao" display="G1" xr:uid="{DFC99098-D63F-469C-9947-05FA2CE8AC7D}"/>
    <hyperlink ref="B30" location="'G2'!Area_de_impressao" display="G2" xr:uid="{ACFB232D-589B-472B-BE51-B2A5E74F2223}"/>
    <hyperlink ref="B31" location="'G3'!Area_de_impressao" display="G3" xr:uid="{82389549-65C6-49AA-AE56-F7B54D017B6B}"/>
    <hyperlink ref="B32" location="'G4'!Area_de_impressao" display="G4" xr:uid="{7C8E92B4-C0D4-4919-B402-D7C3EBFCB9E3}"/>
  </hyperlinks>
  <printOptions horizontalCentered="1" verticalCentered="1"/>
  <pageMargins left="0.39370078740157483" right="0.39370078740157483" top="0.39370078740157483" bottom="0.39370078740157483" header="0" footer="0.15748031496062992"/>
  <pageSetup paperSize="9" scale="85" orientation="landscape" r:id="rId1"/>
  <headerFooter alignWithMargins="0">
    <oddFooter>&amp;L&amp;"-,Regular"&amp;7&amp;K01+037 010.2.2.001.02 R4&amp;C&amp;"Calibri,Regular"&amp;7&amp;K01+037 22/03/2019&amp;R&amp;"Calibri,Regular"&amp;7&amp;K01+037Página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1"/>
  <sheetViews>
    <sheetView showGridLines="0" showRuler="0" zoomScale="130" zoomScaleNormal="130" zoomScaleSheetLayoutView="100" zoomScalePageLayoutView="130" workbookViewId="0">
      <selection activeCell="C18" sqref="C18:G18"/>
    </sheetView>
  </sheetViews>
  <sheetFormatPr defaultColWidth="0" defaultRowHeight="12" customHeight="1" zeroHeight="1" x14ac:dyDescent="0.2"/>
  <cols>
    <col min="1" max="1" width="3.5703125" style="9" customWidth="1"/>
    <col min="2" max="2" width="4.28515625" style="9" customWidth="1"/>
    <col min="3" max="3" width="15" style="12" customWidth="1"/>
    <col min="4" max="4" width="15" style="9" customWidth="1"/>
    <col min="5" max="5" width="5.5703125" style="13" customWidth="1"/>
    <col min="6" max="7" width="5.5703125" style="9" customWidth="1"/>
    <col min="8" max="8" width="27.42578125" style="9" customWidth="1"/>
    <col min="9" max="9" width="10" style="9" customWidth="1"/>
    <col min="10" max="18" width="7.42578125" style="9" customWidth="1"/>
    <col min="19" max="20" width="8.85546875" style="9" customWidth="1"/>
    <col min="21" max="21" width="3.5703125" style="9" customWidth="1"/>
    <col min="22" max="16384" width="9.140625" style="9" hidden="1"/>
  </cols>
  <sheetData>
    <row r="1" spans="2:20" x14ac:dyDescent="0.2"/>
    <row r="2" spans="2:20" ht="14.25" customHeight="1" x14ac:dyDescent="0.2">
      <c r="B2" s="237"/>
      <c r="C2" s="237"/>
      <c r="D2" s="237"/>
      <c r="E2" s="238" t="s">
        <v>57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</row>
    <row r="3" spans="2:20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2:20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6"/>
    </row>
    <row r="5" spans="2:20" ht="6" customHeight="1" x14ac:dyDescent="0.2">
      <c r="B5" s="10"/>
      <c r="C5" s="10"/>
      <c r="D5" s="10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2:20" s="15" customFormat="1" ht="11.25" x14ac:dyDescent="0.2">
      <c r="B6" s="247" t="s">
        <v>13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</row>
    <row r="7" spans="2:20" s="15" customFormat="1" ht="11.25" x14ac:dyDescent="0.2">
      <c r="B7" s="248" t="s">
        <v>14</v>
      </c>
      <c r="C7" s="249"/>
      <c r="D7" s="249"/>
      <c r="E7" s="249"/>
      <c r="F7" s="249"/>
      <c r="G7" s="250"/>
      <c r="H7" s="254" t="s">
        <v>189</v>
      </c>
      <c r="I7" s="254" t="s">
        <v>58</v>
      </c>
      <c r="J7" s="248" t="s">
        <v>15</v>
      </c>
      <c r="K7" s="249"/>
      <c r="L7" s="249"/>
      <c r="M7" s="249"/>
      <c r="N7" s="249"/>
      <c r="O7" s="249"/>
      <c r="P7" s="249"/>
      <c r="Q7" s="249"/>
      <c r="R7" s="250"/>
      <c r="S7" s="256" t="s">
        <v>66</v>
      </c>
      <c r="T7" s="355"/>
    </row>
    <row r="8" spans="2:20" s="16" customFormat="1" ht="11.25" x14ac:dyDescent="0.2">
      <c r="B8" s="251"/>
      <c r="C8" s="252"/>
      <c r="D8" s="252"/>
      <c r="E8" s="252"/>
      <c r="F8" s="252"/>
      <c r="G8" s="253"/>
      <c r="H8" s="255"/>
      <c r="I8" s="255"/>
      <c r="J8" s="251"/>
      <c r="K8" s="252"/>
      <c r="L8" s="252"/>
      <c r="M8" s="252"/>
      <c r="N8" s="252"/>
      <c r="O8" s="252"/>
      <c r="P8" s="252"/>
      <c r="Q8" s="252"/>
      <c r="R8" s="253"/>
      <c r="S8" s="115">
        <v>2018</v>
      </c>
      <c r="T8" s="115">
        <v>2019</v>
      </c>
    </row>
    <row r="9" spans="2:20" s="16" customFormat="1" ht="33.75" customHeight="1" x14ac:dyDescent="0.2">
      <c r="B9" s="19" t="s">
        <v>16</v>
      </c>
      <c r="C9" s="258" t="s">
        <v>17</v>
      </c>
      <c r="D9" s="258"/>
      <c r="E9" s="258"/>
      <c r="F9" s="258"/>
      <c r="G9" s="258"/>
      <c r="H9" s="68" t="s">
        <v>190</v>
      </c>
      <c r="I9" s="68" t="s">
        <v>18</v>
      </c>
      <c r="J9" s="259" t="s">
        <v>445</v>
      </c>
      <c r="K9" s="260"/>
      <c r="L9" s="260"/>
      <c r="M9" s="260"/>
      <c r="N9" s="260"/>
      <c r="O9" s="260"/>
      <c r="P9" s="260"/>
      <c r="Q9" s="260"/>
      <c r="R9" s="261"/>
      <c r="S9" s="26">
        <f>'O1'!H33</f>
        <v>3</v>
      </c>
      <c r="T9" s="26">
        <f>'O1'!O33</f>
        <v>4</v>
      </c>
    </row>
    <row r="10" spans="2:20" s="16" customFormat="1" ht="22.5" customHeight="1" x14ac:dyDescent="0.2">
      <c r="B10" s="19" t="s">
        <v>20</v>
      </c>
      <c r="C10" s="262" t="s">
        <v>21</v>
      </c>
      <c r="D10" s="262"/>
      <c r="E10" s="262"/>
      <c r="F10" s="262"/>
      <c r="G10" s="262"/>
      <c r="H10" s="8" t="s">
        <v>191</v>
      </c>
      <c r="I10" s="8" t="s">
        <v>22</v>
      </c>
      <c r="J10" s="263" t="s">
        <v>23</v>
      </c>
      <c r="K10" s="264"/>
      <c r="L10" s="264"/>
      <c r="M10" s="264"/>
      <c r="N10" s="264"/>
      <c r="O10" s="264"/>
      <c r="P10" s="264"/>
      <c r="Q10" s="264"/>
      <c r="R10" s="265"/>
      <c r="S10" s="36">
        <f>'O2'!H31</f>
        <v>7.8</v>
      </c>
      <c r="T10" s="36">
        <f>'O2'!O31</f>
        <v>8</v>
      </c>
    </row>
    <row r="11" spans="2:20" s="16" customFormat="1" ht="22.5" customHeight="1" x14ac:dyDescent="0.2">
      <c r="B11" s="19" t="s">
        <v>24</v>
      </c>
      <c r="C11" s="258" t="s">
        <v>25</v>
      </c>
      <c r="D11" s="258"/>
      <c r="E11" s="258"/>
      <c r="F11" s="258"/>
      <c r="G11" s="258"/>
      <c r="H11" s="68" t="s">
        <v>191</v>
      </c>
      <c r="I11" s="68" t="s">
        <v>26</v>
      </c>
      <c r="J11" s="259" t="s">
        <v>27</v>
      </c>
      <c r="K11" s="260"/>
      <c r="L11" s="260"/>
      <c r="M11" s="260"/>
      <c r="N11" s="260"/>
      <c r="O11" s="260"/>
      <c r="P11" s="260"/>
      <c r="Q11" s="260"/>
      <c r="R11" s="261"/>
      <c r="S11" s="40">
        <f>'O3'!H31</f>
        <v>0.6</v>
      </c>
      <c r="T11" s="40">
        <f>'O3'!O31</f>
        <v>0.7</v>
      </c>
    </row>
    <row r="12" spans="2:20" s="16" customFormat="1" ht="22.5" customHeight="1" x14ac:dyDescent="0.2">
      <c r="B12" s="19" t="s">
        <v>28</v>
      </c>
      <c r="C12" s="262" t="s">
        <v>29</v>
      </c>
      <c r="D12" s="262"/>
      <c r="E12" s="262"/>
      <c r="F12" s="262"/>
      <c r="G12" s="262"/>
      <c r="H12" s="8" t="s">
        <v>190</v>
      </c>
      <c r="I12" s="8" t="s">
        <v>30</v>
      </c>
      <c r="J12" s="263" t="s">
        <v>31</v>
      </c>
      <c r="K12" s="264"/>
      <c r="L12" s="264"/>
      <c r="M12" s="264"/>
      <c r="N12" s="264"/>
      <c r="O12" s="264"/>
      <c r="P12" s="264"/>
      <c r="Q12" s="264"/>
      <c r="R12" s="265"/>
      <c r="S12" s="27">
        <f>'O4'!H32</f>
        <v>550</v>
      </c>
      <c r="T12" s="27">
        <f>'O4'!O32</f>
        <v>600</v>
      </c>
    </row>
    <row r="13" spans="2:20" s="16" customFormat="1" ht="22.5" customHeight="1" x14ac:dyDescent="0.2">
      <c r="B13" s="19" t="s">
        <v>32</v>
      </c>
      <c r="C13" s="258" t="s">
        <v>33</v>
      </c>
      <c r="D13" s="258"/>
      <c r="E13" s="258"/>
      <c r="F13" s="258"/>
      <c r="G13" s="258"/>
      <c r="H13" s="68" t="s">
        <v>190</v>
      </c>
      <c r="I13" s="68" t="s">
        <v>34</v>
      </c>
      <c r="J13" s="259" t="s">
        <v>35</v>
      </c>
      <c r="K13" s="260"/>
      <c r="L13" s="260"/>
      <c r="M13" s="260"/>
      <c r="N13" s="260"/>
      <c r="O13" s="260"/>
      <c r="P13" s="260"/>
      <c r="Q13" s="260"/>
      <c r="R13" s="261"/>
      <c r="S13" s="37">
        <f>'O5'!H31</f>
        <v>7.8</v>
      </c>
      <c r="T13" s="37">
        <f>'O5'!O31</f>
        <v>8</v>
      </c>
    </row>
    <row r="14" spans="2:20" ht="6" customHeight="1" x14ac:dyDescent="0.2">
      <c r="B14" s="10"/>
      <c r="C14" s="10"/>
      <c r="D14" s="10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2:20" s="16" customFormat="1" ht="11.25" x14ac:dyDescent="0.2">
      <c r="B15" s="276" t="s">
        <v>36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</row>
    <row r="16" spans="2:20" s="15" customFormat="1" ht="11.25" x14ac:dyDescent="0.2">
      <c r="B16" s="266" t="s">
        <v>14</v>
      </c>
      <c r="C16" s="267"/>
      <c r="D16" s="267"/>
      <c r="E16" s="267"/>
      <c r="F16" s="267"/>
      <c r="G16" s="268"/>
      <c r="H16" s="272" t="s">
        <v>189</v>
      </c>
      <c r="I16" s="272" t="s">
        <v>58</v>
      </c>
      <c r="J16" s="266" t="s">
        <v>15</v>
      </c>
      <c r="K16" s="267"/>
      <c r="L16" s="267"/>
      <c r="M16" s="267"/>
      <c r="N16" s="267"/>
      <c r="O16" s="267"/>
      <c r="P16" s="267"/>
      <c r="Q16" s="267"/>
      <c r="R16" s="268"/>
      <c r="S16" s="274" t="s">
        <v>66</v>
      </c>
      <c r="T16" s="356"/>
    </row>
    <row r="17" spans="2:20" s="16" customFormat="1" ht="11.25" x14ac:dyDescent="0.2">
      <c r="B17" s="269"/>
      <c r="C17" s="270"/>
      <c r="D17" s="270"/>
      <c r="E17" s="270"/>
      <c r="F17" s="270"/>
      <c r="G17" s="271"/>
      <c r="H17" s="273"/>
      <c r="I17" s="273"/>
      <c r="J17" s="269"/>
      <c r="K17" s="270"/>
      <c r="L17" s="270"/>
      <c r="M17" s="270"/>
      <c r="N17" s="270"/>
      <c r="O17" s="270"/>
      <c r="P17" s="270"/>
      <c r="Q17" s="270"/>
      <c r="R17" s="271"/>
      <c r="S17" s="117">
        <v>2018</v>
      </c>
      <c r="T17" s="117">
        <v>2019</v>
      </c>
    </row>
    <row r="18" spans="2:20" s="16" customFormat="1" ht="22.5" customHeight="1" x14ac:dyDescent="0.2">
      <c r="B18" s="22" t="s">
        <v>37</v>
      </c>
      <c r="C18" s="258" t="s">
        <v>169</v>
      </c>
      <c r="D18" s="258"/>
      <c r="E18" s="258"/>
      <c r="F18" s="258"/>
      <c r="G18" s="258"/>
      <c r="H18" s="68" t="s">
        <v>192</v>
      </c>
      <c r="I18" s="68" t="s">
        <v>26</v>
      </c>
      <c r="J18" s="259" t="s">
        <v>297</v>
      </c>
      <c r="K18" s="260"/>
      <c r="L18" s="260"/>
      <c r="M18" s="260"/>
      <c r="N18" s="260"/>
      <c r="O18" s="260"/>
      <c r="P18" s="260"/>
      <c r="Q18" s="260"/>
      <c r="R18" s="261"/>
      <c r="S18" s="50">
        <f>'S1'!H32</f>
        <v>4300</v>
      </c>
      <c r="T18" s="50">
        <f>'S1'!O32</f>
        <v>3000</v>
      </c>
    </row>
    <row r="19" spans="2:20" s="16" customFormat="1" ht="22.5" customHeight="1" x14ac:dyDescent="0.2">
      <c r="B19" s="22" t="s">
        <v>38</v>
      </c>
      <c r="C19" s="262" t="s">
        <v>170</v>
      </c>
      <c r="D19" s="262"/>
      <c r="E19" s="262"/>
      <c r="F19" s="262"/>
      <c r="G19" s="262"/>
      <c r="H19" s="8" t="s">
        <v>193</v>
      </c>
      <c r="I19" s="8" t="s">
        <v>34</v>
      </c>
      <c r="J19" s="263" t="s">
        <v>294</v>
      </c>
      <c r="K19" s="264"/>
      <c r="L19" s="264"/>
      <c r="M19" s="264"/>
      <c r="N19" s="264"/>
      <c r="O19" s="264"/>
      <c r="P19" s="264"/>
      <c r="Q19" s="264"/>
      <c r="R19" s="265"/>
      <c r="S19" s="105">
        <f>'S2'!H33</f>
        <v>800</v>
      </c>
      <c r="T19" s="105">
        <f>'S2'!O33</f>
        <v>470</v>
      </c>
    </row>
    <row r="20" spans="2:20" s="16" customFormat="1" ht="22.5" customHeight="1" x14ac:dyDescent="0.2">
      <c r="B20" s="22" t="s">
        <v>39</v>
      </c>
      <c r="C20" s="258" t="s">
        <v>171</v>
      </c>
      <c r="D20" s="258"/>
      <c r="E20" s="258"/>
      <c r="F20" s="258"/>
      <c r="G20" s="258"/>
      <c r="H20" s="68" t="s">
        <v>193</v>
      </c>
      <c r="I20" s="68" t="s">
        <v>34</v>
      </c>
      <c r="J20" s="259" t="s">
        <v>291</v>
      </c>
      <c r="K20" s="260"/>
      <c r="L20" s="260"/>
      <c r="M20" s="260"/>
      <c r="N20" s="260"/>
      <c r="O20" s="260"/>
      <c r="P20" s="260"/>
      <c r="Q20" s="260"/>
      <c r="R20" s="261"/>
      <c r="S20" s="38">
        <f>'S3'!H33</f>
        <v>10400</v>
      </c>
      <c r="T20" s="38">
        <f>'S3'!O33</f>
        <v>11800</v>
      </c>
    </row>
    <row r="21" spans="2:20" s="16" customFormat="1" ht="22.5" customHeight="1" x14ac:dyDescent="0.2">
      <c r="B21" s="22" t="s">
        <v>40</v>
      </c>
      <c r="C21" s="262" t="s">
        <v>172</v>
      </c>
      <c r="D21" s="262"/>
      <c r="E21" s="262"/>
      <c r="F21" s="262"/>
      <c r="G21" s="262"/>
      <c r="H21" s="8" t="s">
        <v>193</v>
      </c>
      <c r="I21" s="8" t="s">
        <v>34</v>
      </c>
      <c r="J21" s="263" t="s">
        <v>288</v>
      </c>
      <c r="K21" s="264"/>
      <c r="L21" s="264"/>
      <c r="M21" s="264"/>
      <c r="N21" s="264"/>
      <c r="O21" s="264"/>
      <c r="P21" s="264"/>
      <c r="Q21" s="264"/>
      <c r="R21" s="265"/>
      <c r="S21" s="105">
        <f>'S4'!H33</f>
        <v>100</v>
      </c>
      <c r="T21" s="105">
        <f>'S4'!O33</f>
        <v>20</v>
      </c>
    </row>
    <row r="22" spans="2:20" s="16" customFormat="1" ht="22.5" customHeight="1" x14ac:dyDescent="0.2">
      <c r="B22" s="22" t="s">
        <v>41</v>
      </c>
      <c r="C22" s="258" t="s">
        <v>173</v>
      </c>
      <c r="D22" s="258"/>
      <c r="E22" s="258"/>
      <c r="F22" s="258"/>
      <c r="G22" s="258"/>
      <c r="H22" s="68" t="s">
        <v>194</v>
      </c>
      <c r="I22" s="68" t="s">
        <v>18</v>
      </c>
      <c r="J22" s="259" t="s">
        <v>42</v>
      </c>
      <c r="K22" s="260"/>
      <c r="L22" s="260"/>
      <c r="M22" s="260"/>
      <c r="N22" s="260"/>
      <c r="O22" s="260"/>
      <c r="P22" s="260"/>
      <c r="Q22" s="260"/>
      <c r="R22" s="261"/>
      <c r="S22" s="40">
        <f>'S5'!H32</f>
        <v>0.51</v>
      </c>
      <c r="T22" s="40">
        <f>'S5'!O32</f>
        <v>0.68</v>
      </c>
    </row>
    <row r="23" spans="2:20" s="16" customFormat="1" ht="22.5" customHeight="1" x14ac:dyDescent="0.2">
      <c r="B23" s="22" t="s">
        <v>43</v>
      </c>
      <c r="C23" s="262" t="s">
        <v>174</v>
      </c>
      <c r="D23" s="262"/>
      <c r="E23" s="262"/>
      <c r="F23" s="262"/>
      <c r="G23" s="262"/>
      <c r="H23" s="8" t="s">
        <v>193</v>
      </c>
      <c r="I23" s="8" t="s">
        <v>22</v>
      </c>
      <c r="J23" s="263" t="s">
        <v>287</v>
      </c>
      <c r="K23" s="264"/>
      <c r="L23" s="264"/>
      <c r="M23" s="264"/>
      <c r="N23" s="264"/>
      <c r="O23" s="264"/>
      <c r="P23" s="264"/>
      <c r="Q23" s="264"/>
      <c r="R23" s="265"/>
      <c r="S23" s="105">
        <f>'S6'!H33</f>
        <v>9600</v>
      </c>
      <c r="T23" s="105">
        <f>'S6'!O33</f>
        <v>15000</v>
      </c>
    </row>
    <row r="24" spans="2:20" s="16" customFormat="1" ht="22.5" customHeight="1" x14ac:dyDescent="0.2">
      <c r="B24" s="22" t="s">
        <v>44</v>
      </c>
      <c r="C24" s="258" t="s">
        <v>175</v>
      </c>
      <c r="D24" s="258"/>
      <c r="E24" s="258"/>
      <c r="F24" s="258"/>
      <c r="G24" s="258"/>
      <c r="H24" s="68" t="s">
        <v>192</v>
      </c>
      <c r="I24" s="68" t="s">
        <v>34</v>
      </c>
      <c r="J24" s="259" t="s">
        <v>282</v>
      </c>
      <c r="K24" s="260"/>
      <c r="L24" s="260"/>
      <c r="M24" s="260"/>
      <c r="N24" s="260"/>
      <c r="O24" s="260"/>
      <c r="P24" s="260"/>
      <c r="Q24" s="260"/>
      <c r="R24" s="261"/>
      <c r="S24" s="50">
        <f>'S7'!$H$32</f>
        <v>15600</v>
      </c>
      <c r="T24" s="50">
        <f>'S7'!$O$32</f>
        <v>20000</v>
      </c>
    </row>
    <row r="25" spans="2:20" ht="6.75" customHeight="1" x14ac:dyDescent="0.2">
      <c r="B25" s="10"/>
      <c r="C25" s="10"/>
      <c r="D25" s="10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</row>
    <row r="26" spans="2:20" s="16" customFormat="1" ht="11.25" x14ac:dyDescent="0.2">
      <c r="B26" s="277" t="s">
        <v>45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</row>
    <row r="27" spans="2:20" s="15" customFormat="1" ht="11.25" x14ac:dyDescent="0.2">
      <c r="B27" s="278" t="s">
        <v>14</v>
      </c>
      <c r="C27" s="279"/>
      <c r="D27" s="279"/>
      <c r="E27" s="279"/>
      <c r="F27" s="279"/>
      <c r="G27" s="280"/>
      <c r="H27" s="284" t="s">
        <v>189</v>
      </c>
      <c r="I27" s="284" t="s">
        <v>58</v>
      </c>
      <c r="J27" s="278" t="s">
        <v>15</v>
      </c>
      <c r="K27" s="279"/>
      <c r="L27" s="279"/>
      <c r="M27" s="279"/>
      <c r="N27" s="279"/>
      <c r="O27" s="279"/>
      <c r="P27" s="279"/>
      <c r="Q27" s="279"/>
      <c r="R27" s="280"/>
      <c r="S27" s="286" t="s">
        <v>66</v>
      </c>
      <c r="T27" s="357"/>
    </row>
    <row r="28" spans="2:20" s="16" customFormat="1" ht="11.25" x14ac:dyDescent="0.2">
      <c r="B28" s="281"/>
      <c r="C28" s="282"/>
      <c r="D28" s="282"/>
      <c r="E28" s="282"/>
      <c r="F28" s="282"/>
      <c r="G28" s="283"/>
      <c r="H28" s="285"/>
      <c r="I28" s="285"/>
      <c r="J28" s="281"/>
      <c r="K28" s="282"/>
      <c r="L28" s="282"/>
      <c r="M28" s="282"/>
      <c r="N28" s="282"/>
      <c r="O28" s="282"/>
      <c r="P28" s="282"/>
      <c r="Q28" s="282"/>
      <c r="R28" s="283"/>
      <c r="S28" s="14">
        <v>2018</v>
      </c>
      <c r="T28" s="14">
        <v>2019</v>
      </c>
    </row>
    <row r="29" spans="2:20" s="16" customFormat="1" ht="22.5" customHeight="1" x14ac:dyDescent="0.2">
      <c r="B29" s="25" t="s">
        <v>46</v>
      </c>
      <c r="C29" s="258" t="s">
        <v>47</v>
      </c>
      <c r="D29" s="258"/>
      <c r="E29" s="258"/>
      <c r="F29" s="258"/>
      <c r="G29" s="258"/>
      <c r="H29" s="68" t="s">
        <v>245</v>
      </c>
      <c r="I29" s="68" t="s">
        <v>48</v>
      </c>
      <c r="J29" s="259" t="s">
        <v>395</v>
      </c>
      <c r="K29" s="260"/>
      <c r="L29" s="260"/>
      <c r="M29" s="260"/>
      <c r="N29" s="260"/>
      <c r="O29" s="260"/>
      <c r="P29" s="260"/>
      <c r="Q29" s="260"/>
      <c r="R29" s="261"/>
      <c r="S29" s="153">
        <f>'G1'!H32</f>
        <v>3.9638028926238696E-3</v>
      </c>
      <c r="T29" s="153">
        <f>'G1'!O32</f>
        <v>4.0000000000000001E-3</v>
      </c>
    </row>
    <row r="30" spans="2:20" s="16" customFormat="1" ht="22.5" customHeight="1" x14ac:dyDescent="0.2">
      <c r="B30" s="25" t="s">
        <v>49</v>
      </c>
      <c r="C30" s="262" t="s">
        <v>50</v>
      </c>
      <c r="D30" s="262"/>
      <c r="E30" s="262"/>
      <c r="F30" s="262"/>
      <c r="G30" s="262"/>
      <c r="H30" s="8" t="s">
        <v>195</v>
      </c>
      <c r="I30" s="8" t="s">
        <v>48</v>
      </c>
      <c r="J30" s="263" t="s">
        <v>51</v>
      </c>
      <c r="K30" s="264"/>
      <c r="L30" s="264"/>
      <c r="M30" s="264"/>
      <c r="N30" s="264"/>
      <c r="O30" s="264"/>
      <c r="P30" s="264"/>
      <c r="Q30" s="264"/>
      <c r="R30" s="265"/>
      <c r="S30" s="41">
        <v>0.21</v>
      </c>
      <c r="T30" s="41">
        <v>0.19999999999999998</v>
      </c>
    </row>
    <row r="31" spans="2:20" s="16" customFormat="1" ht="22.5" customHeight="1" x14ac:dyDescent="0.2">
      <c r="B31" s="25" t="s">
        <v>52</v>
      </c>
      <c r="C31" s="258" t="s">
        <v>53</v>
      </c>
      <c r="D31" s="258"/>
      <c r="E31" s="258"/>
      <c r="F31" s="258"/>
      <c r="G31" s="258"/>
      <c r="H31" s="68" t="s">
        <v>196</v>
      </c>
      <c r="I31" s="68" t="s">
        <v>48</v>
      </c>
      <c r="J31" s="259" t="s">
        <v>54</v>
      </c>
      <c r="K31" s="260"/>
      <c r="L31" s="260"/>
      <c r="M31" s="260"/>
      <c r="N31" s="260"/>
      <c r="O31" s="260"/>
      <c r="P31" s="260"/>
      <c r="Q31" s="260"/>
      <c r="R31" s="261"/>
      <c r="S31" s="37">
        <v>7.8000000000000007</v>
      </c>
      <c r="T31" s="37">
        <v>8</v>
      </c>
    </row>
    <row r="32" spans="2:20" s="16" customFormat="1" ht="22.5" customHeight="1" x14ac:dyDescent="0.2">
      <c r="B32" s="25" t="s">
        <v>55</v>
      </c>
      <c r="C32" s="262" t="s">
        <v>56</v>
      </c>
      <c r="D32" s="262"/>
      <c r="E32" s="262"/>
      <c r="F32" s="262"/>
      <c r="G32" s="262"/>
      <c r="H32" s="8" t="s">
        <v>246</v>
      </c>
      <c r="I32" s="8" t="s">
        <v>30</v>
      </c>
      <c r="J32" s="263" t="s">
        <v>397</v>
      </c>
      <c r="K32" s="264"/>
      <c r="L32" s="264"/>
      <c r="M32" s="264"/>
      <c r="N32" s="264"/>
      <c r="O32" s="264"/>
      <c r="P32" s="264"/>
      <c r="Q32" s="264"/>
      <c r="R32" s="265"/>
      <c r="S32" s="154">
        <f>'G4'!H32</f>
        <v>3.5263833081782818E-2</v>
      </c>
      <c r="T32" s="154">
        <f>'G4'!O32</f>
        <v>3.6303218450443535E-2</v>
      </c>
    </row>
    <row r="33" spans="2:20" x14ac:dyDescent="0.2">
      <c r="B33" s="17"/>
    </row>
    <row r="34" spans="2:20" x14ac:dyDescent="0.2">
      <c r="B34" s="290" t="s">
        <v>95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</row>
    <row r="35" spans="2:20" s="16" customFormat="1" ht="18" customHeight="1" x14ac:dyDescent="0.2">
      <c r="B35" s="291" t="s">
        <v>22</v>
      </c>
      <c r="C35" s="292"/>
      <c r="D35" s="293" t="s">
        <v>62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</row>
    <row r="36" spans="2:20" s="16" customFormat="1" ht="18" customHeight="1" x14ac:dyDescent="0.2">
      <c r="B36" s="288" t="s">
        <v>26</v>
      </c>
      <c r="C36" s="288"/>
      <c r="D36" s="289" t="s">
        <v>63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</row>
    <row r="37" spans="2:20" s="16" customFormat="1" ht="18" customHeight="1" x14ac:dyDescent="0.2">
      <c r="B37" s="291" t="s">
        <v>18</v>
      </c>
      <c r="C37" s="292"/>
      <c r="D37" s="293" t="s">
        <v>59</v>
      </c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</row>
    <row r="38" spans="2:20" s="16" customFormat="1" ht="18" customHeight="1" x14ac:dyDescent="0.2">
      <c r="B38" s="288" t="s">
        <v>34</v>
      </c>
      <c r="C38" s="288"/>
      <c r="D38" s="289" t="s">
        <v>60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</row>
    <row r="39" spans="2:20" s="16" customFormat="1" ht="18" customHeight="1" x14ac:dyDescent="0.2">
      <c r="B39" s="291" t="s">
        <v>48</v>
      </c>
      <c r="C39" s="292"/>
      <c r="D39" s="293" t="s">
        <v>61</v>
      </c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</row>
    <row r="40" spans="2:20" s="16" customFormat="1" ht="18" customHeight="1" x14ac:dyDescent="0.2">
      <c r="B40" s="288" t="s">
        <v>30</v>
      </c>
      <c r="C40" s="288"/>
      <c r="D40" s="295" t="s">
        <v>64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</row>
    <row r="41" spans="2:20" x14ac:dyDescent="0.2"/>
  </sheetData>
  <mergeCells count="65">
    <mergeCell ref="B2:D4"/>
    <mergeCell ref="E2:T4"/>
    <mergeCell ref="B6:T6"/>
    <mergeCell ref="B7:G8"/>
    <mergeCell ref="H7:H8"/>
    <mergeCell ref="I7:I8"/>
    <mergeCell ref="J7:R8"/>
    <mergeCell ref="S7:T7"/>
    <mergeCell ref="C9:G9"/>
    <mergeCell ref="J9:R9"/>
    <mergeCell ref="C10:G10"/>
    <mergeCell ref="J10:R10"/>
    <mergeCell ref="C11:G11"/>
    <mergeCell ref="J11:R11"/>
    <mergeCell ref="B16:G17"/>
    <mergeCell ref="H16:H17"/>
    <mergeCell ref="I16:I17"/>
    <mergeCell ref="J16:R17"/>
    <mergeCell ref="S16:T16"/>
    <mergeCell ref="C12:G12"/>
    <mergeCell ref="J12:R12"/>
    <mergeCell ref="C13:G13"/>
    <mergeCell ref="J13:R13"/>
    <mergeCell ref="B15:T15"/>
    <mergeCell ref="C18:G18"/>
    <mergeCell ref="J18:R18"/>
    <mergeCell ref="C19:G19"/>
    <mergeCell ref="J19:R19"/>
    <mergeCell ref="C20:G20"/>
    <mergeCell ref="J20:R20"/>
    <mergeCell ref="C21:G21"/>
    <mergeCell ref="J21:R21"/>
    <mergeCell ref="C22:G22"/>
    <mergeCell ref="J22:R22"/>
    <mergeCell ref="C23:G23"/>
    <mergeCell ref="J23:R23"/>
    <mergeCell ref="C24:G24"/>
    <mergeCell ref="J24:R24"/>
    <mergeCell ref="B26:T26"/>
    <mergeCell ref="B27:G28"/>
    <mergeCell ref="H27:H28"/>
    <mergeCell ref="I27:I28"/>
    <mergeCell ref="J27:R28"/>
    <mergeCell ref="S27:T27"/>
    <mergeCell ref="B36:C36"/>
    <mergeCell ref="D36:T36"/>
    <mergeCell ref="C29:G29"/>
    <mergeCell ref="J29:R29"/>
    <mergeCell ref="C30:G30"/>
    <mergeCell ref="J30:R30"/>
    <mergeCell ref="C31:G31"/>
    <mergeCell ref="J31:R31"/>
    <mergeCell ref="C32:G32"/>
    <mergeCell ref="J32:R32"/>
    <mergeCell ref="B34:T34"/>
    <mergeCell ref="B35:C35"/>
    <mergeCell ref="D35:T35"/>
    <mergeCell ref="B40:C40"/>
    <mergeCell ref="D40:T40"/>
    <mergeCell ref="B37:C37"/>
    <mergeCell ref="D37:T37"/>
    <mergeCell ref="B38:C38"/>
    <mergeCell ref="D38:T38"/>
    <mergeCell ref="B39:C39"/>
    <mergeCell ref="D39:T39"/>
  </mergeCells>
  <conditionalFormatting sqref="I15 I26 I9:I10 I29:I32">
    <cfRule type="expression" priority="103" stopIfTrue="1">
      <formula>F9=""</formula>
    </cfRule>
    <cfRule type="expression" dxfId="237" priority="104" stopIfTrue="1">
      <formula>I9&lt;&gt;""</formula>
    </cfRule>
    <cfRule type="expression" dxfId="236" priority="105" stopIfTrue="1">
      <formula>F9&lt;&gt;""</formula>
    </cfRule>
  </conditionalFormatting>
  <conditionalFormatting sqref="J15:P15 J26:P26">
    <cfRule type="expression" priority="106" stopIfTrue="1">
      <formula>I15=""</formula>
    </cfRule>
    <cfRule type="expression" dxfId="235" priority="107" stopIfTrue="1">
      <formula>J15&lt;&gt;""</formula>
    </cfRule>
    <cfRule type="expression" dxfId="234" priority="108" stopIfTrue="1">
      <formula>I15&lt;&gt;""</formula>
    </cfRule>
  </conditionalFormatting>
  <conditionalFormatting sqref="J7">
    <cfRule type="expression" priority="100" stopIfTrue="1">
      <formula>G8=""</formula>
    </cfRule>
    <cfRule type="expression" dxfId="233" priority="101" stopIfTrue="1">
      <formula>J7&lt;&gt;""</formula>
    </cfRule>
    <cfRule type="expression" dxfId="232" priority="102" stopIfTrue="1">
      <formula>G8&lt;&gt;""</formula>
    </cfRule>
  </conditionalFormatting>
  <conditionalFormatting sqref="I11:I13">
    <cfRule type="expression" priority="97" stopIfTrue="1">
      <formula>F11=""</formula>
    </cfRule>
    <cfRule type="expression" dxfId="231" priority="98" stopIfTrue="1">
      <formula>I11&lt;&gt;""</formula>
    </cfRule>
    <cfRule type="expression" dxfId="230" priority="99" stopIfTrue="1">
      <formula>F11&lt;&gt;""</formula>
    </cfRule>
  </conditionalFormatting>
  <conditionalFormatting sqref="I18:I24">
    <cfRule type="expression" priority="94" stopIfTrue="1">
      <formula>F18=""</formula>
    </cfRule>
    <cfRule type="expression" dxfId="229" priority="95" stopIfTrue="1">
      <formula>I18&lt;&gt;""</formula>
    </cfRule>
    <cfRule type="expression" dxfId="228" priority="96" stopIfTrue="1">
      <formula>F18&lt;&gt;""</formula>
    </cfRule>
  </conditionalFormatting>
  <conditionalFormatting sqref="Q15:S15 Q26:T26">
    <cfRule type="expression" priority="91" stopIfTrue="1">
      <formula>O15=""</formula>
    </cfRule>
    <cfRule type="expression" dxfId="227" priority="92" stopIfTrue="1">
      <formula>Q15&lt;&gt;""</formula>
    </cfRule>
    <cfRule type="expression" dxfId="226" priority="93" stopIfTrue="1">
      <formula>O15&lt;&gt;""</formula>
    </cfRule>
  </conditionalFormatting>
  <conditionalFormatting sqref="T15">
    <cfRule type="expression" priority="115" stopIfTrue="1">
      <formula>R15=""</formula>
    </cfRule>
    <cfRule type="expression" dxfId="225" priority="116" stopIfTrue="1">
      <formula>T15&lt;&gt;""</formula>
    </cfRule>
    <cfRule type="expression" dxfId="224" priority="117" stopIfTrue="1">
      <formula>R15&lt;&gt;""</formula>
    </cfRule>
  </conditionalFormatting>
  <conditionalFormatting sqref="I7">
    <cfRule type="expression" priority="118" stopIfTrue="1">
      <formula>F8=""</formula>
    </cfRule>
    <cfRule type="expression" dxfId="223" priority="119" stopIfTrue="1">
      <formula>I7&lt;&gt;""</formula>
    </cfRule>
    <cfRule type="expression" dxfId="222" priority="120" stopIfTrue="1">
      <formula>F8&lt;&gt;""</formula>
    </cfRule>
  </conditionalFormatting>
  <conditionalFormatting sqref="J16">
    <cfRule type="expression" priority="79" stopIfTrue="1">
      <formula>G17=""</formula>
    </cfRule>
    <cfRule type="expression" dxfId="221" priority="80" stopIfTrue="1">
      <formula>J16&lt;&gt;""</formula>
    </cfRule>
    <cfRule type="expression" dxfId="220" priority="81" stopIfTrue="1">
      <formula>G17&lt;&gt;""</formula>
    </cfRule>
  </conditionalFormatting>
  <conditionalFormatting sqref="I16">
    <cfRule type="expression" priority="88" stopIfTrue="1">
      <formula>F17=""</formula>
    </cfRule>
    <cfRule type="expression" dxfId="219" priority="89" stopIfTrue="1">
      <formula>I16&lt;&gt;""</formula>
    </cfRule>
    <cfRule type="expression" dxfId="218" priority="90" stopIfTrue="1">
      <formula>F17&lt;&gt;""</formula>
    </cfRule>
  </conditionalFormatting>
  <conditionalFormatting sqref="J27">
    <cfRule type="expression" priority="67" stopIfTrue="1">
      <formula>G28=""</formula>
    </cfRule>
    <cfRule type="expression" dxfId="217" priority="68" stopIfTrue="1">
      <formula>J27&lt;&gt;""</formula>
    </cfRule>
    <cfRule type="expression" dxfId="216" priority="69" stopIfTrue="1">
      <formula>G28&lt;&gt;""</formula>
    </cfRule>
  </conditionalFormatting>
  <conditionalFormatting sqref="I27">
    <cfRule type="expression" priority="76" stopIfTrue="1">
      <formula>F28=""</formula>
    </cfRule>
    <cfRule type="expression" dxfId="215" priority="77" stopIfTrue="1">
      <formula>I27&lt;&gt;""</formula>
    </cfRule>
    <cfRule type="expression" dxfId="214" priority="78" stopIfTrue="1">
      <formula>F28&lt;&gt;""</formula>
    </cfRule>
  </conditionalFormatting>
  <conditionalFormatting sqref="H15 H26 H29:H32">
    <cfRule type="expression" priority="61" stopIfTrue="1">
      <formula>E15=""</formula>
    </cfRule>
    <cfRule type="expression" dxfId="213" priority="62" stopIfTrue="1">
      <formula>H15&lt;&gt;""</formula>
    </cfRule>
    <cfRule type="expression" dxfId="212" priority="63" stopIfTrue="1">
      <formula>E15&lt;&gt;""</formula>
    </cfRule>
  </conditionalFormatting>
  <conditionalFormatting sqref="H12">
    <cfRule type="expression" priority="58" stopIfTrue="1">
      <formula>E12=""</formula>
    </cfRule>
    <cfRule type="expression" dxfId="211" priority="59" stopIfTrue="1">
      <formula>H12&lt;&gt;""</formula>
    </cfRule>
    <cfRule type="expression" dxfId="210" priority="60" stopIfTrue="1">
      <formula>E12&lt;&gt;""</formula>
    </cfRule>
  </conditionalFormatting>
  <conditionalFormatting sqref="H18:H24">
    <cfRule type="expression" priority="55" stopIfTrue="1">
      <formula>E18=""</formula>
    </cfRule>
    <cfRule type="expression" dxfId="209" priority="56" stopIfTrue="1">
      <formula>H18&lt;&gt;""</formula>
    </cfRule>
    <cfRule type="expression" dxfId="208" priority="57" stopIfTrue="1">
      <formula>E18&lt;&gt;""</formula>
    </cfRule>
  </conditionalFormatting>
  <conditionalFormatting sqref="H7">
    <cfRule type="expression" priority="64" stopIfTrue="1">
      <formula>E8=""</formula>
    </cfRule>
    <cfRule type="expression" dxfId="207" priority="65" stopIfTrue="1">
      <formula>H7&lt;&gt;""</formula>
    </cfRule>
    <cfRule type="expression" dxfId="206" priority="66" stopIfTrue="1">
      <formula>E8&lt;&gt;""</formula>
    </cfRule>
  </conditionalFormatting>
  <conditionalFormatting sqref="H16">
    <cfRule type="expression" priority="52" stopIfTrue="1">
      <formula>E17=""</formula>
    </cfRule>
    <cfRule type="expression" dxfId="205" priority="53" stopIfTrue="1">
      <formula>H16&lt;&gt;""</formula>
    </cfRule>
    <cfRule type="expression" dxfId="204" priority="54" stopIfTrue="1">
      <formula>E17&lt;&gt;""</formula>
    </cfRule>
  </conditionalFormatting>
  <conditionalFormatting sqref="H27">
    <cfRule type="expression" priority="49" stopIfTrue="1">
      <formula>E28=""</formula>
    </cfRule>
    <cfRule type="expression" dxfId="203" priority="50" stopIfTrue="1">
      <formula>H27&lt;&gt;""</formula>
    </cfRule>
    <cfRule type="expression" dxfId="202" priority="51" stopIfTrue="1">
      <formula>E28&lt;&gt;""</formula>
    </cfRule>
  </conditionalFormatting>
  <conditionalFormatting sqref="H13">
    <cfRule type="expression" priority="43" stopIfTrue="1">
      <formula>E13=""</formula>
    </cfRule>
    <cfRule type="expression" dxfId="201" priority="44" stopIfTrue="1">
      <formula>H13&lt;&gt;""</formula>
    </cfRule>
    <cfRule type="expression" dxfId="200" priority="45" stopIfTrue="1">
      <formula>E13&lt;&gt;""</formula>
    </cfRule>
  </conditionalFormatting>
  <conditionalFormatting sqref="H9">
    <cfRule type="expression" priority="46" stopIfTrue="1">
      <formula>E9=""</formula>
    </cfRule>
    <cfRule type="expression" dxfId="199" priority="47" stopIfTrue="1">
      <formula>H9&lt;&gt;""</formula>
    </cfRule>
    <cfRule type="expression" dxfId="198" priority="48" stopIfTrue="1">
      <formula>E9&lt;&gt;""</formula>
    </cfRule>
  </conditionalFormatting>
  <conditionalFormatting sqref="H10">
    <cfRule type="expression" priority="40" stopIfTrue="1">
      <formula>E10=""</formula>
    </cfRule>
    <cfRule type="expression" dxfId="197" priority="41" stopIfTrue="1">
      <formula>H10&lt;&gt;""</formula>
    </cfRule>
    <cfRule type="expression" dxfId="196" priority="42" stopIfTrue="1">
      <formula>E10&lt;&gt;""</formula>
    </cfRule>
  </conditionalFormatting>
  <conditionalFormatting sqref="H11">
    <cfRule type="expression" priority="37" stopIfTrue="1">
      <formula>E11=""</formula>
    </cfRule>
    <cfRule type="expression" dxfId="195" priority="38" stopIfTrue="1">
      <formula>H11&lt;&gt;""</formula>
    </cfRule>
    <cfRule type="expression" dxfId="194" priority="39" stopIfTrue="1">
      <formula>E11&lt;&gt;""</formula>
    </cfRule>
  </conditionalFormatting>
  <conditionalFormatting sqref="S8">
    <cfRule type="expression" priority="16" stopIfTrue="1">
      <formula>M8=""</formula>
    </cfRule>
    <cfRule type="expression" dxfId="193" priority="17" stopIfTrue="1">
      <formula>S8&lt;&gt;""</formula>
    </cfRule>
    <cfRule type="expression" dxfId="192" priority="18" stopIfTrue="1">
      <formula>M8&lt;&gt;""</formula>
    </cfRule>
  </conditionalFormatting>
  <conditionalFormatting sqref="S17">
    <cfRule type="expression" priority="13" stopIfTrue="1">
      <formula>M17=""</formula>
    </cfRule>
    <cfRule type="expression" dxfId="191" priority="14" stopIfTrue="1">
      <formula>S17&lt;&gt;""</formula>
    </cfRule>
    <cfRule type="expression" dxfId="190" priority="15" stopIfTrue="1">
      <formula>M17&lt;&gt;""</formula>
    </cfRule>
  </conditionalFormatting>
  <conditionalFormatting sqref="S28">
    <cfRule type="expression" priority="10" stopIfTrue="1">
      <formula>M28=""</formula>
    </cfRule>
    <cfRule type="expression" dxfId="189" priority="11" stopIfTrue="1">
      <formula>S28&lt;&gt;""</formula>
    </cfRule>
    <cfRule type="expression" dxfId="188" priority="12" stopIfTrue="1">
      <formula>M28&lt;&gt;""</formula>
    </cfRule>
  </conditionalFormatting>
  <conditionalFormatting sqref="T8">
    <cfRule type="expression" priority="7" stopIfTrue="1">
      <formula>O8=""</formula>
    </cfRule>
    <cfRule type="expression" dxfId="187" priority="8" stopIfTrue="1">
      <formula>T8&lt;&gt;""</formula>
    </cfRule>
    <cfRule type="expression" dxfId="186" priority="9" stopIfTrue="1">
      <formula>O8&lt;&gt;""</formula>
    </cfRule>
  </conditionalFormatting>
  <conditionalFormatting sqref="T17">
    <cfRule type="expression" priority="4" stopIfTrue="1">
      <formula>O17=""</formula>
    </cfRule>
    <cfRule type="expression" dxfId="185" priority="5" stopIfTrue="1">
      <formula>T17&lt;&gt;""</formula>
    </cfRule>
    <cfRule type="expression" dxfId="184" priority="6" stopIfTrue="1">
      <formula>O17&lt;&gt;""</formula>
    </cfRule>
  </conditionalFormatting>
  <conditionalFormatting sqref="T28">
    <cfRule type="expression" priority="1" stopIfTrue="1">
      <formula>O28=""</formula>
    </cfRule>
    <cfRule type="expression" dxfId="183" priority="2" stopIfTrue="1">
      <formula>T28&lt;&gt;""</formula>
    </cfRule>
    <cfRule type="expression" dxfId="182" priority="3" stopIfTrue="1">
      <formula>O28&lt;&gt;""</formula>
    </cfRule>
  </conditionalFormatting>
  <dataValidations count="1">
    <dataValidation type="list" allowBlank="1" showInputMessage="1" showErrorMessage="1" sqref="D983013:D983039 D917477:D917503 D851941:D851967 D786405:D786431 D720869:D720895 D655333:D655359 D589797:D589823 D524261:D524287 D458725:D458751 D393189:D393215 D327653:D327679 D262117:D262143 D196581:D196607 D131045:D131071 D65509:D65535" xr:uid="{00000000-0002-0000-0400-000000000000}">
      <formula1>$Q$9:$Q$11</formula1>
    </dataValidation>
  </dataValidations>
  <hyperlinks>
    <hyperlink ref="B9" location="'O1'!Area_de_impressao" display="O1" xr:uid="{00000000-0004-0000-0400-000000000000}"/>
    <hyperlink ref="B10" location="'O2'!Area_de_impressao" display="O2" xr:uid="{00000000-0004-0000-0400-000001000000}"/>
    <hyperlink ref="B11" location="'O3'!Area_de_impressao" display="O3" xr:uid="{00000000-0004-0000-0400-000002000000}"/>
    <hyperlink ref="B12" location="'O4'!Area_de_impressao" display="O4" xr:uid="{00000000-0004-0000-0400-000003000000}"/>
    <hyperlink ref="B13" location="'O5'!Area_de_impressao" display="O5" xr:uid="{00000000-0004-0000-0400-000004000000}"/>
    <hyperlink ref="B18" location="'S1'!Area_de_impressao" display="S1" xr:uid="{00000000-0004-0000-0400-000005000000}"/>
    <hyperlink ref="B19" location="'S2'!Area_de_impressao" display="S2" xr:uid="{00000000-0004-0000-0400-000006000000}"/>
    <hyperlink ref="B20" location="'S3'!Area_de_impressao" display="S3" xr:uid="{00000000-0004-0000-0400-000007000000}"/>
    <hyperlink ref="B21" location="'S4'!Area_de_impressao" display="S4" xr:uid="{00000000-0004-0000-0400-000008000000}"/>
    <hyperlink ref="B22" location="'S5'!Area_de_impressao" display="S5" xr:uid="{00000000-0004-0000-0400-000009000000}"/>
    <hyperlink ref="B23" location="'S6'!Area_de_impressao" display="S6" xr:uid="{00000000-0004-0000-0400-00000A000000}"/>
    <hyperlink ref="B24" location="'S7'!Area_de_impressao" display="S7" xr:uid="{00000000-0004-0000-0400-00000B000000}"/>
    <hyperlink ref="B29" location="'G1'!Area_de_impressao" display="G1" xr:uid="{00000000-0004-0000-0400-00000C000000}"/>
    <hyperlink ref="B30" location="'G2'!Area_de_impressao" display="G2" xr:uid="{00000000-0004-0000-0400-00000D000000}"/>
    <hyperlink ref="B31" location="'G3'!Area_de_impressao" display="G3" xr:uid="{00000000-0004-0000-0400-00000E000000}"/>
    <hyperlink ref="B32" location="'G4'!Area_de_impressao" display="G4" xr:uid="{00000000-0004-0000-0400-00000F000000}"/>
  </hyperlinks>
  <printOptions horizontalCentered="1" verticalCentered="1"/>
  <pageMargins left="0.39370078740157483" right="0.39370078740157483" top="0.39370078740157483" bottom="0.39370078740157483" header="0" footer="0.15748031496062992"/>
  <pageSetup paperSize="9" scale="85" orientation="landscape" r:id="rId1"/>
  <headerFooter alignWithMargins="0">
    <oddFooter>&amp;L&amp;"-,Regular"&amp;7&amp;K01+037 010.2.2.001.02 R4&amp;C&amp;"Calibri,Regular"&amp;7&amp;K01+037 22/03/2019&amp;R&amp;"Calibri,Regular"&amp;7&amp;K01+037Página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WH33"/>
  <sheetViews>
    <sheetView showGridLines="0" showRowColHeaders="0" showRuler="0" zoomScale="130" zoomScaleNormal="130" zoomScaleSheetLayoutView="100" zoomScalePageLayoutView="130" workbookViewId="0">
      <selection activeCell="D5" sqref="D5"/>
    </sheetView>
  </sheetViews>
  <sheetFormatPr defaultColWidth="0" defaultRowHeight="12" zeroHeight="1" x14ac:dyDescent="0.2"/>
  <cols>
    <col min="1" max="1" width="3.5703125" style="9" customWidth="1"/>
    <col min="2" max="3" width="4.140625" style="9" customWidth="1"/>
    <col min="4" max="4" width="15" style="12" customWidth="1"/>
    <col min="5" max="5" width="15" style="9" customWidth="1"/>
    <col min="6" max="6" width="4" style="13" customWidth="1"/>
    <col min="7" max="7" width="4" style="9" customWidth="1"/>
    <col min="8" max="8" width="74.28515625" style="9" customWidth="1"/>
    <col min="9" max="13" width="6.28515625" style="9" customWidth="1"/>
    <col min="14" max="14" width="3.5703125" style="9" customWidth="1"/>
    <col min="15" max="253" width="9.140625" style="9" hidden="1"/>
    <col min="254" max="254" width="10.5703125" style="9" hidden="1"/>
    <col min="255" max="255" width="10.140625" style="9" hidden="1"/>
    <col min="256" max="256" width="15.7109375" style="9" hidden="1"/>
    <col min="257" max="257" width="13.7109375" style="9" hidden="1"/>
    <col min="258" max="258" width="15.7109375" style="9" hidden="1"/>
    <col min="259" max="263" width="13.7109375" style="9" hidden="1"/>
    <col min="264" max="265" width="9.140625" style="9" hidden="1"/>
    <col min="266" max="266" width="12" style="9" hidden="1"/>
    <col min="267" max="509" width="9.140625" style="9" hidden="1"/>
    <col min="510" max="510" width="10.5703125" style="9" hidden="1"/>
    <col min="511" max="511" width="10.140625" style="9" hidden="1"/>
    <col min="512" max="512" width="15.7109375" style="9" hidden="1"/>
    <col min="513" max="513" width="13.7109375" style="9" hidden="1"/>
    <col min="514" max="514" width="15.7109375" style="9" hidden="1"/>
    <col min="515" max="519" width="13.7109375" style="9" hidden="1"/>
    <col min="520" max="521" width="9.140625" style="9" hidden="1"/>
    <col min="522" max="522" width="12" style="9" hidden="1"/>
    <col min="523" max="765" width="9.140625" style="9" hidden="1"/>
    <col min="766" max="766" width="10.5703125" style="9" hidden="1"/>
    <col min="767" max="767" width="10.140625" style="9" hidden="1"/>
    <col min="768" max="768" width="15.7109375" style="9" hidden="1"/>
    <col min="769" max="769" width="13.7109375" style="9" hidden="1"/>
    <col min="770" max="770" width="15.7109375" style="9" hidden="1"/>
    <col min="771" max="775" width="13.7109375" style="9" hidden="1"/>
    <col min="776" max="777" width="9.140625" style="9" hidden="1"/>
    <col min="778" max="778" width="12" style="9" hidden="1"/>
    <col min="779" max="1021" width="9.140625" style="9" hidden="1"/>
    <col min="1022" max="1022" width="10.5703125" style="9" hidden="1"/>
    <col min="1023" max="1023" width="10.140625" style="9" hidden="1"/>
    <col min="1024" max="1024" width="15.7109375" style="9" hidden="1"/>
    <col min="1025" max="1025" width="13.7109375" style="9" hidden="1"/>
    <col min="1026" max="1026" width="15.7109375" style="9" hidden="1"/>
    <col min="1027" max="1031" width="13.7109375" style="9" hidden="1"/>
    <col min="1032" max="1033" width="9.140625" style="9" hidden="1"/>
    <col min="1034" max="1034" width="12" style="9" hidden="1"/>
    <col min="1035" max="1277" width="9.140625" style="9" hidden="1"/>
    <col min="1278" max="1278" width="10.5703125" style="9" hidden="1"/>
    <col min="1279" max="1279" width="10.140625" style="9" hidden="1"/>
    <col min="1280" max="1280" width="15.7109375" style="9" hidden="1"/>
    <col min="1281" max="1281" width="13.7109375" style="9" hidden="1"/>
    <col min="1282" max="1282" width="15.7109375" style="9" hidden="1"/>
    <col min="1283" max="1287" width="13.7109375" style="9" hidden="1"/>
    <col min="1288" max="1289" width="9.140625" style="9" hidden="1"/>
    <col min="1290" max="1290" width="12" style="9" hidden="1"/>
    <col min="1291" max="1533" width="9.140625" style="9" hidden="1"/>
    <col min="1534" max="1534" width="10.5703125" style="9" hidden="1"/>
    <col min="1535" max="1535" width="10.140625" style="9" hidden="1"/>
    <col min="1536" max="1536" width="15.7109375" style="9" hidden="1"/>
    <col min="1537" max="1537" width="13.7109375" style="9" hidden="1"/>
    <col min="1538" max="1538" width="15.7109375" style="9" hidden="1"/>
    <col min="1539" max="1543" width="13.7109375" style="9" hidden="1"/>
    <col min="1544" max="1545" width="9.140625" style="9" hidden="1"/>
    <col min="1546" max="1546" width="12" style="9" hidden="1"/>
    <col min="1547" max="1789" width="9.140625" style="9" hidden="1"/>
    <col min="1790" max="1790" width="10.5703125" style="9" hidden="1"/>
    <col min="1791" max="1791" width="10.140625" style="9" hidden="1"/>
    <col min="1792" max="1792" width="15.7109375" style="9" hidden="1"/>
    <col min="1793" max="1793" width="13.7109375" style="9" hidden="1"/>
    <col min="1794" max="1794" width="15.7109375" style="9" hidden="1"/>
    <col min="1795" max="1799" width="13.7109375" style="9" hidden="1"/>
    <col min="1800" max="1801" width="9.140625" style="9" hidden="1"/>
    <col min="1802" max="1802" width="12" style="9" hidden="1"/>
    <col min="1803" max="2045" width="9.140625" style="9" hidden="1"/>
    <col min="2046" max="2046" width="10.5703125" style="9" hidden="1"/>
    <col min="2047" max="2047" width="10.140625" style="9" hidden="1"/>
    <col min="2048" max="2048" width="15.7109375" style="9" hidden="1"/>
    <col min="2049" max="2049" width="13.7109375" style="9" hidden="1"/>
    <col min="2050" max="2050" width="15.7109375" style="9" hidden="1"/>
    <col min="2051" max="2055" width="13.7109375" style="9" hidden="1"/>
    <col min="2056" max="2057" width="9.140625" style="9" hidden="1"/>
    <col min="2058" max="2058" width="12" style="9" hidden="1"/>
    <col min="2059" max="2301" width="9.140625" style="9" hidden="1"/>
    <col min="2302" max="2302" width="10.5703125" style="9" hidden="1"/>
    <col min="2303" max="2303" width="10.140625" style="9" hidden="1"/>
    <col min="2304" max="2304" width="15.7109375" style="9" hidden="1"/>
    <col min="2305" max="2305" width="13.7109375" style="9" hidden="1"/>
    <col min="2306" max="2306" width="15.7109375" style="9" hidden="1"/>
    <col min="2307" max="2311" width="13.7109375" style="9" hidden="1"/>
    <col min="2312" max="2313" width="9.140625" style="9" hidden="1"/>
    <col min="2314" max="2314" width="12" style="9" hidden="1"/>
    <col min="2315" max="2557" width="9.140625" style="9" hidden="1"/>
    <col min="2558" max="2558" width="10.5703125" style="9" hidden="1"/>
    <col min="2559" max="2559" width="10.140625" style="9" hidden="1"/>
    <col min="2560" max="2560" width="15.7109375" style="9" hidden="1"/>
    <col min="2561" max="2561" width="13.7109375" style="9" hidden="1"/>
    <col min="2562" max="2562" width="15.7109375" style="9" hidden="1"/>
    <col min="2563" max="2567" width="13.7109375" style="9" hidden="1"/>
    <col min="2568" max="2569" width="9.140625" style="9" hidden="1"/>
    <col min="2570" max="2570" width="12" style="9" hidden="1"/>
    <col min="2571" max="2813" width="9.140625" style="9" hidden="1"/>
    <col min="2814" max="2814" width="10.5703125" style="9" hidden="1"/>
    <col min="2815" max="2815" width="10.140625" style="9" hidden="1"/>
    <col min="2816" max="2816" width="15.7109375" style="9" hidden="1"/>
    <col min="2817" max="2817" width="13.7109375" style="9" hidden="1"/>
    <col min="2818" max="2818" width="15.7109375" style="9" hidden="1"/>
    <col min="2819" max="2823" width="13.7109375" style="9" hidden="1"/>
    <col min="2824" max="2825" width="9.140625" style="9" hidden="1"/>
    <col min="2826" max="2826" width="12" style="9" hidden="1"/>
    <col min="2827" max="3069" width="9.140625" style="9" hidden="1"/>
    <col min="3070" max="3070" width="10.5703125" style="9" hidden="1"/>
    <col min="3071" max="3071" width="10.140625" style="9" hidden="1"/>
    <col min="3072" max="3072" width="15.7109375" style="9" hidden="1"/>
    <col min="3073" max="3073" width="13.7109375" style="9" hidden="1"/>
    <col min="3074" max="3074" width="15.7109375" style="9" hidden="1"/>
    <col min="3075" max="3079" width="13.7109375" style="9" hidden="1"/>
    <col min="3080" max="3081" width="9.140625" style="9" hidden="1"/>
    <col min="3082" max="3082" width="12" style="9" hidden="1"/>
    <col min="3083" max="3325" width="9.140625" style="9" hidden="1"/>
    <col min="3326" max="3326" width="10.5703125" style="9" hidden="1"/>
    <col min="3327" max="3327" width="10.140625" style="9" hidden="1"/>
    <col min="3328" max="3328" width="15.7109375" style="9" hidden="1"/>
    <col min="3329" max="3329" width="13.7109375" style="9" hidden="1"/>
    <col min="3330" max="3330" width="15.7109375" style="9" hidden="1"/>
    <col min="3331" max="3335" width="13.7109375" style="9" hidden="1"/>
    <col min="3336" max="3337" width="9.140625" style="9" hidden="1"/>
    <col min="3338" max="3338" width="12" style="9" hidden="1"/>
    <col min="3339" max="3581" width="9.140625" style="9" hidden="1"/>
    <col min="3582" max="3582" width="10.5703125" style="9" hidden="1"/>
    <col min="3583" max="3583" width="10.140625" style="9" hidden="1"/>
    <col min="3584" max="3584" width="15.7109375" style="9" hidden="1"/>
    <col min="3585" max="3585" width="13.7109375" style="9" hidden="1"/>
    <col min="3586" max="3586" width="15.7109375" style="9" hidden="1"/>
    <col min="3587" max="3591" width="13.7109375" style="9" hidden="1"/>
    <col min="3592" max="3593" width="9.140625" style="9" hidden="1"/>
    <col min="3594" max="3594" width="12" style="9" hidden="1"/>
    <col min="3595" max="3837" width="9.140625" style="9" hidden="1"/>
    <col min="3838" max="3838" width="10.5703125" style="9" hidden="1"/>
    <col min="3839" max="3839" width="10.140625" style="9" hidden="1"/>
    <col min="3840" max="3840" width="15.7109375" style="9" hidden="1"/>
    <col min="3841" max="3841" width="13.7109375" style="9" hidden="1"/>
    <col min="3842" max="3842" width="15.7109375" style="9" hidden="1"/>
    <col min="3843" max="3847" width="13.7109375" style="9" hidden="1"/>
    <col min="3848" max="3849" width="9.140625" style="9" hidden="1"/>
    <col min="3850" max="3850" width="12" style="9" hidden="1"/>
    <col min="3851" max="4093" width="9.140625" style="9" hidden="1"/>
    <col min="4094" max="4094" width="10.5703125" style="9" hidden="1"/>
    <col min="4095" max="4095" width="10.140625" style="9" hidden="1"/>
    <col min="4096" max="4096" width="15.7109375" style="9" hidden="1"/>
    <col min="4097" max="4097" width="13.7109375" style="9" hidden="1"/>
    <col min="4098" max="4098" width="15.7109375" style="9" hidden="1"/>
    <col min="4099" max="4103" width="13.7109375" style="9" hidden="1"/>
    <col min="4104" max="4105" width="9.140625" style="9" hidden="1"/>
    <col min="4106" max="4106" width="12" style="9" hidden="1"/>
    <col min="4107" max="4349" width="9.140625" style="9" hidden="1"/>
    <col min="4350" max="4350" width="10.5703125" style="9" hidden="1"/>
    <col min="4351" max="4351" width="10.140625" style="9" hidden="1"/>
    <col min="4352" max="4352" width="15.7109375" style="9" hidden="1"/>
    <col min="4353" max="4353" width="13.7109375" style="9" hidden="1"/>
    <col min="4354" max="4354" width="15.7109375" style="9" hidden="1"/>
    <col min="4355" max="4359" width="13.7109375" style="9" hidden="1"/>
    <col min="4360" max="4361" width="9.140625" style="9" hidden="1"/>
    <col min="4362" max="4362" width="12" style="9" hidden="1"/>
    <col min="4363" max="4605" width="9.140625" style="9" hidden="1"/>
    <col min="4606" max="4606" width="10.5703125" style="9" hidden="1"/>
    <col min="4607" max="4607" width="10.140625" style="9" hidden="1"/>
    <col min="4608" max="4608" width="15.7109375" style="9" hidden="1"/>
    <col min="4609" max="4609" width="13.7109375" style="9" hidden="1"/>
    <col min="4610" max="4610" width="15.7109375" style="9" hidden="1"/>
    <col min="4611" max="4615" width="13.7109375" style="9" hidden="1"/>
    <col min="4616" max="4617" width="9.140625" style="9" hidden="1"/>
    <col min="4618" max="4618" width="12" style="9" hidden="1"/>
    <col min="4619" max="4861" width="9.140625" style="9" hidden="1"/>
    <col min="4862" max="4862" width="10.5703125" style="9" hidden="1"/>
    <col min="4863" max="4863" width="10.140625" style="9" hidden="1"/>
    <col min="4864" max="4864" width="15.7109375" style="9" hidden="1"/>
    <col min="4865" max="4865" width="13.7109375" style="9" hidden="1"/>
    <col min="4866" max="4866" width="15.7109375" style="9" hidden="1"/>
    <col min="4867" max="4871" width="13.7109375" style="9" hidden="1"/>
    <col min="4872" max="4873" width="9.140625" style="9" hidden="1"/>
    <col min="4874" max="4874" width="12" style="9" hidden="1"/>
    <col min="4875" max="5117" width="9.140625" style="9" hidden="1"/>
    <col min="5118" max="5118" width="10.5703125" style="9" hidden="1"/>
    <col min="5119" max="5119" width="10.140625" style="9" hidden="1"/>
    <col min="5120" max="5120" width="15.7109375" style="9" hidden="1"/>
    <col min="5121" max="5121" width="13.7109375" style="9" hidden="1"/>
    <col min="5122" max="5122" width="15.7109375" style="9" hidden="1"/>
    <col min="5123" max="5127" width="13.7109375" style="9" hidden="1"/>
    <col min="5128" max="5129" width="9.140625" style="9" hidden="1"/>
    <col min="5130" max="5130" width="12" style="9" hidden="1"/>
    <col min="5131" max="5373" width="9.140625" style="9" hidden="1"/>
    <col min="5374" max="5374" width="10.5703125" style="9" hidden="1"/>
    <col min="5375" max="5375" width="10.140625" style="9" hidden="1"/>
    <col min="5376" max="5376" width="15.7109375" style="9" hidden="1"/>
    <col min="5377" max="5377" width="13.7109375" style="9" hidden="1"/>
    <col min="5378" max="5378" width="15.7109375" style="9" hidden="1"/>
    <col min="5379" max="5383" width="13.7109375" style="9" hidden="1"/>
    <col min="5384" max="5385" width="9.140625" style="9" hidden="1"/>
    <col min="5386" max="5386" width="12" style="9" hidden="1"/>
    <col min="5387" max="5629" width="9.140625" style="9" hidden="1"/>
    <col min="5630" max="5630" width="10.5703125" style="9" hidden="1"/>
    <col min="5631" max="5631" width="10.140625" style="9" hidden="1"/>
    <col min="5632" max="5632" width="15.7109375" style="9" hidden="1"/>
    <col min="5633" max="5633" width="13.7109375" style="9" hidden="1"/>
    <col min="5634" max="5634" width="15.7109375" style="9" hidden="1"/>
    <col min="5635" max="5639" width="13.7109375" style="9" hidden="1"/>
    <col min="5640" max="5641" width="9.140625" style="9" hidden="1"/>
    <col min="5642" max="5642" width="12" style="9" hidden="1"/>
    <col min="5643" max="5885" width="9.140625" style="9" hidden="1"/>
    <col min="5886" max="5886" width="10.5703125" style="9" hidden="1"/>
    <col min="5887" max="5887" width="10.140625" style="9" hidden="1"/>
    <col min="5888" max="5888" width="15.7109375" style="9" hidden="1"/>
    <col min="5889" max="5889" width="13.7109375" style="9" hidden="1"/>
    <col min="5890" max="5890" width="15.7109375" style="9" hidden="1"/>
    <col min="5891" max="5895" width="13.7109375" style="9" hidden="1"/>
    <col min="5896" max="5897" width="9.140625" style="9" hidden="1"/>
    <col min="5898" max="5898" width="12" style="9" hidden="1"/>
    <col min="5899" max="6141" width="9.140625" style="9" hidden="1"/>
    <col min="6142" max="6142" width="10.5703125" style="9" hidden="1"/>
    <col min="6143" max="6143" width="10.140625" style="9" hidden="1"/>
    <col min="6144" max="6144" width="15.7109375" style="9" hidden="1"/>
    <col min="6145" max="6145" width="13.7109375" style="9" hidden="1"/>
    <col min="6146" max="6146" width="15.7109375" style="9" hidden="1"/>
    <col min="6147" max="6151" width="13.7109375" style="9" hidden="1"/>
    <col min="6152" max="6153" width="9.140625" style="9" hidden="1"/>
    <col min="6154" max="6154" width="12" style="9" hidden="1"/>
    <col min="6155" max="6397" width="9.140625" style="9" hidden="1"/>
    <col min="6398" max="6398" width="10.5703125" style="9" hidden="1"/>
    <col min="6399" max="6399" width="10.140625" style="9" hidden="1"/>
    <col min="6400" max="6400" width="15.7109375" style="9" hidden="1"/>
    <col min="6401" max="6401" width="13.7109375" style="9" hidden="1"/>
    <col min="6402" max="6402" width="15.7109375" style="9" hidden="1"/>
    <col min="6403" max="6407" width="13.7109375" style="9" hidden="1"/>
    <col min="6408" max="6409" width="9.140625" style="9" hidden="1"/>
    <col min="6410" max="6410" width="12" style="9" hidden="1"/>
    <col min="6411" max="6653" width="9.140625" style="9" hidden="1"/>
    <col min="6654" max="6654" width="10.5703125" style="9" hidden="1"/>
    <col min="6655" max="6655" width="10.140625" style="9" hidden="1"/>
    <col min="6656" max="6656" width="15.7109375" style="9" hidden="1"/>
    <col min="6657" max="6657" width="13.7109375" style="9" hidden="1"/>
    <col min="6658" max="6658" width="15.7109375" style="9" hidden="1"/>
    <col min="6659" max="6663" width="13.7109375" style="9" hidden="1"/>
    <col min="6664" max="6665" width="9.140625" style="9" hidden="1"/>
    <col min="6666" max="6666" width="12" style="9" hidden="1"/>
    <col min="6667" max="6909" width="9.140625" style="9" hidden="1"/>
    <col min="6910" max="6910" width="10.5703125" style="9" hidden="1"/>
    <col min="6911" max="6911" width="10.140625" style="9" hidden="1"/>
    <col min="6912" max="6912" width="15.7109375" style="9" hidden="1"/>
    <col min="6913" max="6913" width="13.7109375" style="9" hidden="1"/>
    <col min="6914" max="6914" width="15.7109375" style="9" hidden="1"/>
    <col min="6915" max="6919" width="13.7109375" style="9" hidden="1"/>
    <col min="6920" max="6921" width="9.140625" style="9" hidden="1"/>
    <col min="6922" max="6922" width="12" style="9" hidden="1"/>
    <col min="6923" max="7165" width="9.140625" style="9" hidden="1"/>
    <col min="7166" max="7166" width="10.5703125" style="9" hidden="1"/>
    <col min="7167" max="7167" width="10.140625" style="9" hidden="1"/>
    <col min="7168" max="7168" width="15.7109375" style="9" hidden="1"/>
    <col min="7169" max="7169" width="13.7109375" style="9" hidden="1"/>
    <col min="7170" max="7170" width="15.7109375" style="9" hidden="1"/>
    <col min="7171" max="7175" width="13.7109375" style="9" hidden="1"/>
    <col min="7176" max="7177" width="9.140625" style="9" hidden="1"/>
    <col min="7178" max="7178" width="12" style="9" hidden="1"/>
    <col min="7179" max="7421" width="9.140625" style="9" hidden="1"/>
    <col min="7422" max="7422" width="10.5703125" style="9" hidden="1"/>
    <col min="7423" max="7423" width="10.140625" style="9" hidden="1"/>
    <col min="7424" max="7424" width="15.7109375" style="9" hidden="1"/>
    <col min="7425" max="7425" width="13.7109375" style="9" hidden="1"/>
    <col min="7426" max="7426" width="15.7109375" style="9" hidden="1"/>
    <col min="7427" max="7431" width="13.7109375" style="9" hidden="1"/>
    <col min="7432" max="7433" width="9.140625" style="9" hidden="1"/>
    <col min="7434" max="7434" width="12" style="9" hidden="1"/>
    <col min="7435" max="7677" width="9.140625" style="9" hidden="1"/>
    <col min="7678" max="7678" width="10.5703125" style="9" hidden="1"/>
    <col min="7679" max="7679" width="10.140625" style="9" hidden="1"/>
    <col min="7680" max="7680" width="15.7109375" style="9" hidden="1"/>
    <col min="7681" max="7681" width="13.7109375" style="9" hidden="1"/>
    <col min="7682" max="7682" width="15.7109375" style="9" hidden="1"/>
    <col min="7683" max="7687" width="13.7109375" style="9" hidden="1"/>
    <col min="7688" max="7689" width="9.140625" style="9" hidden="1"/>
    <col min="7690" max="7690" width="12" style="9" hidden="1"/>
    <col min="7691" max="7933" width="9.140625" style="9" hidden="1"/>
    <col min="7934" max="7934" width="10.5703125" style="9" hidden="1"/>
    <col min="7935" max="7935" width="10.140625" style="9" hidden="1"/>
    <col min="7936" max="7936" width="15.7109375" style="9" hidden="1"/>
    <col min="7937" max="7937" width="13.7109375" style="9" hidden="1"/>
    <col min="7938" max="7938" width="15.7109375" style="9" hidden="1"/>
    <col min="7939" max="7943" width="13.7109375" style="9" hidden="1"/>
    <col min="7944" max="7945" width="9.140625" style="9" hidden="1"/>
    <col min="7946" max="7946" width="12" style="9" hidden="1"/>
    <col min="7947" max="8189" width="9.140625" style="9" hidden="1"/>
    <col min="8190" max="8190" width="10.5703125" style="9" hidden="1"/>
    <col min="8191" max="8191" width="10.140625" style="9" hidden="1"/>
    <col min="8192" max="8192" width="15.7109375" style="9" hidden="1"/>
    <col min="8193" max="8193" width="13.7109375" style="9" hidden="1"/>
    <col min="8194" max="8194" width="15.7109375" style="9" hidden="1"/>
    <col min="8195" max="8199" width="13.7109375" style="9" hidden="1"/>
    <col min="8200" max="8201" width="9.140625" style="9" hidden="1"/>
    <col min="8202" max="8202" width="12" style="9" hidden="1"/>
    <col min="8203" max="8445" width="9.140625" style="9" hidden="1"/>
    <col min="8446" max="8446" width="10.5703125" style="9" hidden="1"/>
    <col min="8447" max="8447" width="10.140625" style="9" hidden="1"/>
    <col min="8448" max="8448" width="15.7109375" style="9" hidden="1"/>
    <col min="8449" max="8449" width="13.7109375" style="9" hidden="1"/>
    <col min="8450" max="8450" width="15.7109375" style="9" hidden="1"/>
    <col min="8451" max="8455" width="13.7109375" style="9" hidden="1"/>
    <col min="8456" max="8457" width="9.140625" style="9" hidden="1"/>
    <col min="8458" max="8458" width="12" style="9" hidden="1"/>
    <col min="8459" max="8701" width="9.140625" style="9" hidden="1"/>
    <col min="8702" max="8702" width="10.5703125" style="9" hidden="1"/>
    <col min="8703" max="8703" width="10.140625" style="9" hidden="1"/>
    <col min="8704" max="8704" width="15.7109375" style="9" hidden="1"/>
    <col min="8705" max="8705" width="13.7109375" style="9" hidden="1"/>
    <col min="8706" max="8706" width="15.7109375" style="9" hidden="1"/>
    <col min="8707" max="8711" width="13.7109375" style="9" hidden="1"/>
    <col min="8712" max="8713" width="9.140625" style="9" hidden="1"/>
    <col min="8714" max="8714" width="12" style="9" hidden="1"/>
    <col min="8715" max="8957" width="9.140625" style="9" hidden="1"/>
    <col min="8958" max="8958" width="10.5703125" style="9" hidden="1"/>
    <col min="8959" max="8959" width="10.140625" style="9" hidden="1"/>
    <col min="8960" max="8960" width="15.7109375" style="9" hidden="1"/>
    <col min="8961" max="8961" width="13.7109375" style="9" hidden="1"/>
    <col min="8962" max="8962" width="15.7109375" style="9" hidden="1"/>
    <col min="8963" max="8967" width="13.7109375" style="9" hidden="1"/>
    <col min="8968" max="8969" width="9.140625" style="9" hidden="1"/>
    <col min="8970" max="8970" width="12" style="9" hidden="1"/>
    <col min="8971" max="9213" width="9.140625" style="9" hidden="1"/>
    <col min="9214" max="9214" width="10.5703125" style="9" hidden="1"/>
    <col min="9215" max="9215" width="10.140625" style="9" hidden="1"/>
    <col min="9216" max="9216" width="15.7109375" style="9" hidden="1"/>
    <col min="9217" max="9217" width="13.7109375" style="9" hidden="1"/>
    <col min="9218" max="9218" width="15.7109375" style="9" hidden="1"/>
    <col min="9219" max="9223" width="13.7109375" style="9" hidden="1"/>
    <col min="9224" max="9225" width="9.140625" style="9" hidden="1"/>
    <col min="9226" max="9226" width="12" style="9" hidden="1"/>
    <col min="9227" max="9469" width="9.140625" style="9" hidden="1"/>
    <col min="9470" max="9470" width="10.5703125" style="9" hidden="1"/>
    <col min="9471" max="9471" width="10.140625" style="9" hidden="1"/>
    <col min="9472" max="9472" width="15.7109375" style="9" hidden="1"/>
    <col min="9473" max="9473" width="13.7109375" style="9" hidden="1"/>
    <col min="9474" max="9474" width="15.7109375" style="9" hidden="1"/>
    <col min="9475" max="9479" width="13.7109375" style="9" hidden="1"/>
    <col min="9480" max="9481" width="9.140625" style="9" hidden="1"/>
    <col min="9482" max="9482" width="12" style="9" hidden="1"/>
    <col min="9483" max="9725" width="9.140625" style="9" hidden="1"/>
    <col min="9726" max="9726" width="10.5703125" style="9" hidden="1"/>
    <col min="9727" max="9727" width="10.140625" style="9" hidden="1"/>
    <col min="9728" max="9728" width="15.7109375" style="9" hidden="1"/>
    <col min="9729" max="9729" width="13.7109375" style="9" hidden="1"/>
    <col min="9730" max="9730" width="15.7109375" style="9" hidden="1"/>
    <col min="9731" max="9735" width="13.7109375" style="9" hidden="1"/>
    <col min="9736" max="9737" width="9.140625" style="9" hidden="1"/>
    <col min="9738" max="9738" width="12" style="9" hidden="1"/>
    <col min="9739" max="9981" width="9.140625" style="9" hidden="1"/>
    <col min="9982" max="9982" width="10.5703125" style="9" hidden="1"/>
    <col min="9983" max="9983" width="10.140625" style="9" hidden="1"/>
    <col min="9984" max="9984" width="15.7109375" style="9" hidden="1"/>
    <col min="9985" max="9985" width="13.7109375" style="9" hidden="1"/>
    <col min="9986" max="9986" width="15.7109375" style="9" hidden="1"/>
    <col min="9987" max="9991" width="13.7109375" style="9" hidden="1"/>
    <col min="9992" max="9993" width="9.140625" style="9" hidden="1"/>
    <col min="9994" max="9994" width="12" style="9" hidden="1"/>
    <col min="9995" max="10237" width="9.140625" style="9" hidden="1"/>
    <col min="10238" max="10238" width="10.5703125" style="9" hidden="1"/>
    <col min="10239" max="10239" width="10.140625" style="9" hidden="1"/>
    <col min="10240" max="10240" width="15.7109375" style="9" hidden="1"/>
    <col min="10241" max="10241" width="13.7109375" style="9" hidden="1"/>
    <col min="10242" max="10242" width="15.7109375" style="9" hidden="1"/>
    <col min="10243" max="10247" width="13.7109375" style="9" hidden="1"/>
    <col min="10248" max="10249" width="9.140625" style="9" hidden="1"/>
    <col min="10250" max="10250" width="12" style="9" hidden="1"/>
    <col min="10251" max="10493" width="9.140625" style="9" hidden="1"/>
    <col min="10494" max="10494" width="10.5703125" style="9" hidden="1"/>
    <col min="10495" max="10495" width="10.140625" style="9" hidden="1"/>
    <col min="10496" max="10496" width="15.7109375" style="9" hidden="1"/>
    <col min="10497" max="10497" width="13.7109375" style="9" hidden="1"/>
    <col min="10498" max="10498" width="15.7109375" style="9" hidden="1"/>
    <col min="10499" max="10503" width="13.7109375" style="9" hidden="1"/>
    <col min="10504" max="10505" width="9.140625" style="9" hidden="1"/>
    <col min="10506" max="10506" width="12" style="9" hidden="1"/>
    <col min="10507" max="10749" width="9.140625" style="9" hidden="1"/>
    <col min="10750" max="10750" width="10.5703125" style="9" hidden="1"/>
    <col min="10751" max="10751" width="10.140625" style="9" hidden="1"/>
    <col min="10752" max="10752" width="15.7109375" style="9" hidden="1"/>
    <col min="10753" max="10753" width="13.7109375" style="9" hidden="1"/>
    <col min="10754" max="10754" width="15.7109375" style="9" hidden="1"/>
    <col min="10755" max="10759" width="13.7109375" style="9" hidden="1"/>
    <col min="10760" max="10761" width="9.140625" style="9" hidden="1"/>
    <col min="10762" max="10762" width="12" style="9" hidden="1"/>
    <col min="10763" max="11005" width="9.140625" style="9" hidden="1"/>
    <col min="11006" max="11006" width="10.5703125" style="9" hidden="1"/>
    <col min="11007" max="11007" width="10.140625" style="9" hidden="1"/>
    <col min="11008" max="11008" width="15.7109375" style="9" hidden="1"/>
    <col min="11009" max="11009" width="13.7109375" style="9" hidden="1"/>
    <col min="11010" max="11010" width="15.7109375" style="9" hidden="1"/>
    <col min="11011" max="11015" width="13.7109375" style="9" hidden="1"/>
    <col min="11016" max="11017" width="9.140625" style="9" hidden="1"/>
    <col min="11018" max="11018" width="12" style="9" hidden="1"/>
    <col min="11019" max="11261" width="9.140625" style="9" hidden="1"/>
    <col min="11262" max="11262" width="10.5703125" style="9" hidden="1"/>
    <col min="11263" max="11263" width="10.140625" style="9" hidden="1"/>
    <col min="11264" max="11264" width="15.7109375" style="9" hidden="1"/>
    <col min="11265" max="11265" width="13.7109375" style="9" hidden="1"/>
    <col min="11266" max="11266" width="15.7109375" style="9" hidden="1"/>
    <col min="11267" max="11271" width="13.7109375" style="9" hidden="1"/>
    <col min="11272" max="11273" width="9.140625" style="9" hidden="1"/>
    <col min="11274" max="11274" width="12" style="9" hidden="1"/>
    <col min="11275" max="11517" width="9.140625" style="9" hidden="1"/>
    <col min="11518" max="11518" width="10.5703125" style="9" hidden="1"/>
    <col min="11519" max="11519" width="10.140625" style="9" hidden="1"/>
    <col min="11520" max="11520" width="15.7109375" style="9" hidden="1"/>
    <col min="11521" max="11521" width="13.7109375" style="9" hidden="1"/>
    <col min="11522" max="11522" width="15.7109375" style="9" hidden="1"/>
    <col min="11523" max="11527" width="13.7109375" style="9" hidden="1"/>
    <col min="11528" max="11529" width="9.140625" style="9" hidden="1"/>
    <col min="11530" max="11530" width="12" style="9" hidden="1"/>
    <col min="11531" max="11773" width="9.140625" style="9" hidden="1"/>
    <col min="11774" max="11774" width="10.5703125" style="9" hidden="1"/>
    <col min="11775" max="11775" width="10.140625" style="9" hidden="1"/>
    <col min="11776" max="11776" width="15.7109375" style="9" hidden="1"/>
    <col min="11777" max="11777" width="13.7109375" style="9" hidden="1"/>
    <col min="11778" max="11778" width="15.7109375" style="9" hidden="1"/>
    <col min="11779" max="11783" width="13.7109375" style="9" hidden="1"/>
    <col min="11784" max="11785" width="9.140625" style="9" hidden="1"/>
    <col min="11786" max="11786" width="12" style="9" hidden="1"/>
    <col min="11787" max="12029" width="9.140625" style="9" hidden="1"/>
    <col min="12030" max="12030" width="10.5703125" style="9" hidden="1"/>
    <col min="12031" max="12031" width="10.140625" style="9" hidden="1"/>
    <col min="12032" max="12032" width="15.7109375" style="9" hidden="1"/>
    <col min="12033" max="12033" width="13.7109375" style="9" hidden="1"/>
    <col min="12034" max="12034" width="15.7109375" style="9" hidden="1"/>
    <col min="12035" max="12039" width="13.7109375" style="9" hidden="1"/>
    <col min="12040" max="12041" width="9.140625" style="9" hidden="1"/>
    <col min="12042" max="12042" width="12" style="9" hidden="1"/>
    <col min="12043" max="12285" width="9.140625" style="9" hidden="1"/>
    <col min="12286" max="12286" width="10.5703125" style="9" hidden="1"/>
    <col min="12287" max="12287" width="10.140625" style="9" hidden="1"/>
    <col min="12288" max="12288" width="15.7109375" style="9" hidden="1"/>
    <col min="12289" max="12289" width="13.7109375" style="9" hidden="1"/>
    <col min="12290" max="12290" width="15.7109375" style="9" hidden="1"/>
    <col min="12291" max="12295" width="13.7109375" style="9" hidden="1"/>
    <col min="12296" max="12297" width="9.140625" style="9" hidden="1"/>
    <col min="12298" max="12298" width="12" style="9" hidden="1"/>
    <col min="12299" max="12541" width="9.140625" style="9" hidden="1"/>
    <col min="12542" max="12542" width="10.5703125" style="9" hidden="1"/>
    <col min="12543" max="12543" width="10.140625" style="9" hidden="1"/>
    <col min="12544" max="12544" width="15.7109375" style="9" hidden="1"/>
    <col min="12545" max="12545" width="13.7109375" style="9" hidden="1"/>
    <col min="12546" max="12546" width="15.7109375" style="9" hidden="1"/>
    <col min="12547" max="12551" width="13.7109375" style="9" hidden="1"/>
    <col min="12552" max="12553" width="9.140625" style="9" hidden="1"/>
    <col min="12554" max="12554" width="12" style="9" hidden="1"/>
    <col min="12555" max="12797" width="9.140625" style="9" hidden="1"/>
    <col min="12798" max="12798" width="10.5703125" style="9" hidden="1"/>
    <col min="12799" max="12799" width="10.140625" style="9" hidden="1"/>
    <col min="12800" max="12800" width="15.7109375" style="9" hidden="1"/>
    <col min="12801" max="12801" width="13.7109375" style="9" hidden="1"/>
    <col min="12802" max="12802" width="15.7109375" style="9" hidden="1"/>
    <col min="12803" max="12807" width="13.7109375" style="9" hidden="1"/>
    <col min="12808" max="12809" width="9.140625" style="9" hidden="1"/>
    <col min="12810" max="12810" width="12" style="9" hidden="1"/>
    <col min="12811" max="13053" width="9.140625" style="9" hidden="1"/>
    <col min="13054" max="13054" width="10.5703125" style="9" hidden="1"/>
    <col min="13055" max="13055" width="10.140625" style="9" hidden="1"/>
    <col min="13056" max="13056" width="15.7109375" style="9" hidden="1"/>
    <col min="13057" max="13057" width="13.7109375" style="9" hidden="1"/>
    <col min="13058" max="13058" width="15.7109375" style="9" hidden="1"/>
    <col min="13059" max="13063" width="13.7109375" style="9" hidden="1"/>
    <col min="13064" max="13065" width="9.140625" style="9" hidden="1"/>
    <col min="13066" max="13066" width="12" style="9" hidden="1"/>
    <col min="13067" max="13309" width="9.140625" style="9" hidden="1"/>
    <col min="13310" max="13310" width="10.5703125" style="9" hidden="1"/>
    <col min="13311" max="13311" width="10.140625" style="9" hidden="1"/>
    <col min="13312" max="13312" width="15.7109375" style="9" hidden="1"/>
    <col min="13313" max="13313" width="13.7109375" style="9" hidden="1"/>
    <col min="13314" max="13314" width="15.7109375" style="9" hidden="1"/>
    <col min="13315" max="13319" width="13.7109375" style="9" hidden="1"/>
    <col min="13320" max="13321" width="9.140625" style="9" hidden="1"/>
    <col min="13322" max="13322" width="12" style="9" hidden="1"/>
    <col min="13323" max="13565" width="9.140625" style="9" hidden="1"/>
    <col min="13566" max="13566" width="10.5703125" style="9" hidden="1"/>
    <col min="13567" max="13567" width="10.140625" style="9" hidden="1"/>
    <col min="13568" max="13568" width="15.7109375" style="9" hidden="1"/>
    <col min="13569" max="13569" width="13.7109375" style="9" hidden="1"/>
    <col min="13570" max="13570" width="15.7109375" style="9" hidden="1"/>
    <col min="13571" max="13575" width="13.7109375" style="9" hidden="1"/>
    <col min="13576" max="13577" width="9.140625" style="9" hidden="1"/>
    <col min="13578" max="13578" width="12" style="9" hidden="1"/>
    <col min="13579" max="13821" width="9.140625" style="9" hidden="1"/>
    <col min="13822" max="13822" width="10.5703125" style="9" hidden="1"/>
    <col min="13823" max="13823" width="10.140625" style="9" hidden="1"/>
    <col min="13824" max="13824" width="15.7109375" style="9" hidden="1"/>
    <col min="13825" max="13825" width="13.7109375" style="9" hidden="1"/>
    <col min="13826" max="13826" width="15.7109375" style="9" hidden="1"/>
    <col min="13827" max="13831" width="13.7109375" style="9" hidden="1"/>
    <col min="13832" max="13833" width="9.140625" style="9" hidden="1"/>
    <col min="13834" max="13834" width="12" style="9" hidden="1"/>
    <col min="13835" max="14077" width="9.140625" style="9" hidden="1"/>
    <col min="14078" max="14078" width="10.5703125" style="9" hidden="1"/>
    <col min="14079" max="14079" width="10.140625" style="9" hidden="1"/>
    <col min="14080" max="14080" width="15.7109375" style="9" hidden="1"/>
    <col min="14081" max="14081" width="13.7109375" style="9" hidden="1"/>
    <col min="14082" max="14082" width="15.7109375" style="9" hidden="1"/>
    <col min="14083" max="14087" width="13.7109375" style="9" hidden="1"/>
    <col min="14088" max="14089" width="9.140625" style="9" hidden="1"/>
    <col min="14090" max="14090" width="12" style="9" hidden="1"/>
    <col min="14091" max="14333" width="9.140625" style="9" hidden="1"/>
    <col min="14334" max="14334" width="10.5703125" style="9" hidden="1"/>
    <col min="14335" max="14335" width="10.140625" style="9" hidden="1"/>
    <col min="14336" max="14336" width="15.7109375" style="9" hidden="1"/>
    <col min="14337" max="14337" width="13.7109375" style="9" hidden="1"/>
    <col min="14338" max="14338" width="15.7109375" style="9" hidden="1"/>
    <col min="14339" max="14343" width="13.7109375" style="9" hidden="1"/>
    <col min="14344" max="14345" width="9.140625" style="9" hidden="1"/>
    <col min="14346" max="14346" width="12" style="9" hidden="1"/>
    <col min="14347" max="14589" width="9.140625" style="9" hidden="1"/>
    <col min="14590" max="14590" width="10.5703125" style="9" hidden="1"/>
    <col min="14591" max="14591" width="10.140625" style="9" hidden="1"/>
    <col min="14592" max="14592" width="15.7109375" style="9" hidden="1"/>
    <col min="14593" max="14593" width="13.7109375" style="9" hidden="1"/>
    <col min="14594" max="14594" width="15.7109375" style="9" hidden="1"/>
    <col min="14595" max="14599" width="13.7109375" style="9" hidden="1"/>
    <col min="14600" max="14601" width="9.140625" style="9" hidden="1"/>
    <col min="14602" max="14602" width="12" style="9" hidden="1"/>
    <col min="14603" max="14845" width="9.140625" style="9" hidden="1"/>
    <col min="14846" max="14846" width="10.5703125" style="9" hidden="1"/>
    <col min="14847" max="14847" width="10.140625" style="9" hidden="1"/>
    <col min="14848" max="14848" width="15.7109375" style="9" hidden="1"/>
    <col min="14849" max="14849" width="13.7109375" style="9" hidden="1"/>
    <col min="14850" max="14850" width="15.7109375" style="9" hidden="1"/>
    <col min="14851" max="14855" width="13.7109375" style="9" hidden="1"/>
    <col min="14856" max="14857" width="9.140625" style="9" hidden="1"/>
    <col min="14858" max="14858" width="12" style="9" hidden="1"/>
    <col min="14859" max="15101" width="9.140625" style="9" hidden="1"/>
    <col min="15102" max="15102" width="10.5703125" style="9" hidden="1"/>
    <col min="15103" max="15103" width="10.140625" style="9" hidden="1"/>
    <col min="15104" max="15104" width="15.7109375" style="9" hidden="1"/>
    <col min="15105" max="15105" width="13.7109375" style="9" hidden="1"/>
    <col min="15106" max="15106" width="15.7109375" style="9" hidden="1"/>
    <col min="15107" max="15111" width="13.7109375" style="9" hidden="1"/>
    <col min="15112" max="15113" width="9.140625" style="9" hidden="1"/>
    <col min="15114" max="15114" width="12" style="9" hidden="1"/>
    <col min="15115" max="15357" width="9.140625" style="9" hidden="1"/>
    <col min="15358" max="15358" width="10.5703125" style="9" hidden="1"/>
    <col min="15359" max="15359" width="10.140625" style="9" hidden="1"/>
    <col min="15360" max="15360" width="15.7109375" style="9" hidden="1"/>
    <col min="15361" max="15361" width="13.7109375" style="9" hidden="1"/>
    <col min="15362" max="15362" width="15.7109375" style="9" hidden="1"/>
    <col min="15363" max="15367" width="13.7109375" style="9" hidden="1"/>
    <col min="15368" max="15369" width="9.140625" style="9" hidden="1"/>
    <col min="15370" max="15370" width="12" style="9" hidden="1"/>
    <col min="15371" max="15613" width="9.140625" style="9" hidden="1"/>
    <col min="15614" max="15614" width="10.5703125" style="9" hidden="1"/>
    <col min="15615" max="15615" width="10.140625" style="9" hidden="1"/>
    <col min="15616" max="15616" width="15.7109375" style="9" hidden="1"/>
    <col min="15617" max="15617" width="13.7109375" style="9" hidden="1"/>
    <col min="15618" max="15618" width="15.7109375" style="9" hidden="1"/>
    <col min="15619" max="15623" width="13.7109375" style="9" hidden="1"/>
    <col min="15624" max="15625" width="9.140625" style="9" hidden="1"/>
    <col min="15626" max="15626" width="12" style="9" hidden="1"/>
    <col min="15627" max="15869" width="9.140625" style="9" hidden="1"/>
    <col min="15870" max="15870" width="10.5703125" style="9" hidden="1"/>
    <col min="15871" max="15871" width="10.140625" style="9" hidden="1"/>
    <col min="15872" max="15872" width="15.7109375" style="9" hidden="1"/>
    <col min="15873" max="15873" width="13.7109375" style="9" hidden="1"/>
    <col min="15874" max="15874" width="15.7109375" style="9" hidden="1"/>
    <col min="15875" max="15879" width="13.7109375" style="9" hidden="1"/>
    <col min="15880" max="15881" width="9.140625" style="9" hidden="1"/>
    <col min="15882" max="15882" width="12" style="9" hidden="1"/>
    <col min="15883" max="16125" width="9.140625" style="9" hidden="1"/>
    <col min="16126" max="16126" width="10.5703125" style="9" hidden="1"/>
    <col min="16127" max="16127" width="10.140625" style="9" hidden="1"/>
    <col min="16128" max="16128" width="15.7109375" style="9" hidden="1"/>
    <col min="16129" max="16129" width="13.7109375" style="9" hidden="1"/>
    <col min="16130" max="16130" width="15.7109375" style="9" hidden="1"/>
    <col min="16131" max="16135" width="13.7109375" style="9" hidden="1"/>
    <col min="16136" max="16137" width="9.140625" style="9" hidden="1"/>
    <col min="16138" max="16138" width="12" style="9" hidden="1"/>
    <col min="16139" max="16140" width="9.140625" style="9" hidden="1"/>
    <col min="16141" max="16142" width="12" style="9" hidden="1"/>
    <col min="16143" max="16143" width="9.140625" style="9" hidden="1"/>
    <col min="16144" max="16144" width="12" style="9" hidden="1"/>
    <col min="16145" max="16146" width="9.140625" style="9" hidden="1"/>
    <col min="16147" max="16154" width="12" style="9" hidden="1"/>
    <col min="16155" max="16384" width="9.140625" style="9" hidden="1"/>
  </cols>
  <sheetData>
    <row r="1" spans="2:13" x14ac:dyDescent="0.2"/>
    <row r="2" spans="2:13" ht="14.25" customHeight="1" x14ac:dyDescent="0.2">
      <c r="B2" s="237"/>
      <c r="C2" s="237"/>
      <c r="D2" s="237"/>
      <c r="E2" s="237"/>
      <c r="F2" s="238" t="s">
        <v>57</v>
      </c>
      <c r="G2" s="239"/>
      <c r="H2" s="239"/>
      <c r="I2" s="239"/>
      <c r="J2" s="239"/>
      <c r="K2" s="239"/>
      <c r="L2" s="239"/>
      <c r="M2" s="240"/>
    </row>
    <row r="3" spans="2:13" ht="14.25" customHeight="1" x14ac:dyDescent="0.2">
      <c r="B3" s="237"/>
      <c r="C3" s="237"/>
      <c r="D3" s="237"/>
      <c r="E3" s="237"/>
      <c r="F3" s="241"/>
      <c r="G3" s="242"/>
      <c r="H3" s="242"/>
      <c r="I3" s="242"/>
      <c r="J3" s="242"/>
      <c r="K3" s="242"/>
      <c r="L3" s="242"/>
      <c r="M3" s="243"/>
    </row>
    <row r="4" spans="2:13" ht="14.25" customHeight="1" x14ac:dyDescent="0.2">
      <c r="B4" s="237"/>
      <c r="C4" s="237"/>
      <c r="D4" s="237"/>
      <c r="E4" s="237"/>
      <c r="F4" s="244"/>
      <c r="G4" s="245"/>
      <c r="H4" s="245"/>
      <c r="I4" s="245"/>
      <c r="J4" s="245"/>
      <c r="K4" s="245"/>
      <c r="L4" s="245"/>
      <c r="M4" s="246"/>
    </row>
    <row r="5" spans="2:13" ht="10.5" customHeight="1" x14ac:dyDescent="0.2">
      <c r="B5" s="10"/>
      <c r="C5" s="10"/>
      <c r="D5" s="10"/>
      <c r="E5" s="10"/>
      <c r="F5" s="74"/>
      <c r="G5" s="74"/>
      <c r="H5" s="74"/>
      <c r="I5" s="74"/>
      <c r="J5" s="74"/>
      <c r="K5" s="74"/>
      <c r="L5" s="74"/>
      <c r="M5" s="74"/>
    </row>
    <row r="6" spans="2:13" s="15" customFormat="1" ht="11.25" x14ac:dyDescent="0.2">
      <c r="B6" s="247" t="s">
        <v>13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</row>
    <row r="7" spans="2:13" s="15" customFormat="1" ht="11.25" customHeight="1" x14ac:dyDescent="0.2">
      <c r="B7" s="248" t="s">
        <v>14</v>
      </c>
      <c r="C7" s="249"/>
      <c r="D7" s="249"/>
      <c r="E7" s="249"/>
      <c r="F7" s="249"/>
      <c r="G7" s="250"/>
      <c r="H7" s="254" t="s">
        <v>218</v>
      </c>
      <c r="I7" s="248" t="s">
        <v>15</v>
      </c>
      <c r="J7" s="249"/>
      <c r="K7" s="249"/>
      <c r="L7" s="249"/>
      <c r="M7" s="250"/>
    </row>
    <row r="8" spans="2:13" s="16" customFormat="1" ht="11.25" x14ac:dyDescent="0.2">
      <c r="B8" s="251"/>
      <c r="C8" s="252"/>
      <c r="D8" s="252"/>
      <c r="E8" s="252"/>
      <c r="F8" s="252"/>
      <c r="G8" s="253"/>
      <c r="H8" s="255"/>
      <c r="I8" s="251"/>
      <c r="J8" s="252"/>
      <c r="K8" s="252"/>
      <c r="L8" s="252"/>
      <c r="M8" s="253"/>
    </row>
    <row r="9" spans="2:13" s="16" customFormat="1" ht="55.5" customHeight="1" x14ac:dyDescent="0.2">
      <c r="B9" s="360" t="s">
        <v>220</v>
      </c>
      <c r="C9" s="361"/>
      <c r="D9" s="358" t="s">
        <v>17</v>
      </c>
      <c r="E9" s="358"/>
      <c r="F9" s="358"/>
      <c r="G9" s="358"/>
      <c r="H9" s="75" t="s">
        <v>237</v>
      </c>
      <c r="I9" s="259" t="s">
        <v>19</v>
      </c>
      <c r="J9" s="260"/>
      <c r="K9" s="260"/>
      <c r="L9" s="260"/>
      <c r="M9" s="261"/>
    </row>
    <row r="10" spans="2:13" s="16" customFormat="1" ht="55.5" customHeight="1" x14ac:dyDescent="0.2">
      <c r="B10" s="360" t="s">
        <v>221</v>
      </c>
      <c r="C10" s="361"/>
      <c r="D10" s="359" t="s">
        <v>21</v>
      </c>
      <c r="E10" s="359"/>
      <c r="F10" s="359"/>
      <c r="G10" s="359"/>
      <c r="H10" s="73" t="s">
        <v>238</v>
      </c>
      <c r="I10" s="263" t="s">
        <v>23</v>
      </c>
      <c r="J10" s="264"/>
      <c r="K10" s="264"/>
      <c r="L10" s="264"/>
      <c r="M10" s="265"/>
    </row>
    <row r="11" spans="2:13" s="16" customFormat="1" ht="55.5" customHeight="1" x14ac:dyDescent="0.2">
      <c r="B11" s="360" t="s">
        <v>222</v>
      </c>
      <c r="C11" s="361"/>
      <c r="D11" s="358" t="s">
        <v>25</v>
      </c>
      <c r="E11" s="358"/>
      <c r="F11" s="358"/>
      <c r="G11" s="358"/>
      <c r="H11" s="75" t="s">
        <v>239</v>
      </c>
      <c r="I11" s="259" t="s">
        <v>27</v>
      </c>
      <c r="J11" s="260"/>
      <c r="K11" s="260"/>
      <c r="L11" s="260"/>
      <c r="M11" s="261"/>
    </row>
    <row r="12" spans="2:13" s="16" customFormat="1" ht="55.5" customHeight="1" x14ac:dyDescent="0.2">
      <c r="B12" s="360" t="s">
        <v>223</v>
      </c>
      <c r="C12" s="361"/>
      <c r="D12" s="359" t="s">
        <v>29</v>
      </c>
      <c r="E12" s="359"/>
      <c r="F12" s="359"/>
      <c r="G12" s="359"/>
      <c r="H12" s="73" t="s">
        <v>240</v>
      </c>
      <c r="I12" s="263" t="s">
        <v>31</v>
      </c>
      <c r="J12" s="264"/>
      <c r="K12" s="264"/>
      <c r="L12" s="264"/>
      <c r="M12" s="265"/>
    </row>
    <row r="13" spans="2:13" s="16" customFormat="1" ht="55.5" customHeight="1" x14ac:dyDescent="0.2">
      <c r="B13" s="360" t="s">
        <v>224</v>
      </c>
      <c r="C13" s="361"/>
      <c r="D13" s="358" t="s">
        <v>33</v>
      </c>
      <c r="E13" s="358"/>
      <c r="F13" s="358"/>
      <c r="G13" s="358"/>
      <c r="H13" s="75" t="s">
        <v>241</v>
      </c>
      <c r="I13" s="259" t="s">
        <v>35</v>
      </c>
      <c r="J13" s="260"/>
      <c r="K13" s="260"/>
      <c r="L13" s="260"/>
      <c r="M13" s="261"/>
    </row>
    <row r="14" spans="2:13" ht="10.5" customHeight="1" x14ac:dyDescent="0.2">
      <c r="B14" s="10"/>
      <c r="C14" s="10"/>
      <c r="D14" s="10"/>
      <c r="E14" s="10"/>
      <c r="F14" s="74"/>
      <c r="G14" s="74"/>
      <c r="H14" s="74"/>
      <c r="I14" s="74"/>
      <c r="J14" s="74"/>
      <c r="K14" s="74"/>
      <c r="L14" s="74"/>
      <c r="M14" s="74"/>
    </row>
    <row r="15" spans="2:13" s="16" customFormat="1" ht="11.25" x14ac:dyDescent="0.2">
      <c r="B15" s="276" t="s">
        <v>36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2:13" s="15" customFormat="1" ht="11.25" customHeight="1" x14ac:dyDescent="0.2">
      <c r="B16" s="80"/>
      <c r="C16" s="81"/>
      <c r="D16" s="267" t="s">
        <v>14</v>
      </c>
      <c r="E16" s="267"/>
      <c r="F16" s="267"/>
      <c r="G16" s="268"/>
      <c r="H16" s="272" t="s">
        <v>218</v>
      </c>
      <c r="I16" s="266" t="s">
        <v>15</v>
      </c>
      <c r="J16" s="267"/>
      <c r="K16" s="267"/>
      <c r="L16" s="267"/>
      <c r="M16" s="268"/>
    </row>
    <row r="17" spans="2:13" s="16" customFormat="1" ht="11.25" x14ac:dyDescent="0.2">
      <c r="B17" s="82"/>
      <c r="C17" s="83"/>
      <c r="D17" s="270"/>
      <c r="E17" s="270"/>
      <c r="F17" s="270"/>
      <c r="G17" s="271"/>
      <c r="H17" s="273"/>
      <c r="I17" s="269"/>
      <c r="J17" s="270"/>
      <c r="K17" s="270"/>
      <c r="L17" s="270"/>
      <c r="M17" s="271"/>
    </row>
    <row r="18" spans="2:13" s="16" customFormat="1" ht="48.75" customHeight="1" x14ac:dyDescent="0.2">
      <c r="B18" s="76" t="s">
        <v>220</v>
      </c>
      <c r="C18" s="77">
        <v>5101</v>
      </c>
      <c r="D18" s="358" t="s">
        <v>169</v>
      </c>
      <c r="E18" s="358"/>
      <c r="F18" s="358"/>
      <c r="G18" s="358"/>
      <c r="H18" s="75" t="s">
        <v>219</v>
      </c>
      <c r="I18" s="259" t="s">
        <v>297</v>
      </c>
      <c r="J18" s="260"/>
      <c r="K18" s="260"/>
      <c r="L18" s="260"/>
      <c r="M18" s="261"/>
    </row>
    <row r="19" spans="2:13" s="16" customFormat="1" ht="48.75" customHeight="1" x14ac:dyDescent="0.2">
      <c r="B19" s="76" t="s">
        <v>221</v>
      </c>
      <c r="C19" s="77">
        <v>5201</v>
      </c>
      <c r="D19" s="359" t="s">
        <v>170</v>
      </c>
      <c r="E19" s="359"/>
      <c r="F19" s="359"/>
      <c r="G19" s="359"/>
      <c r="H19" s="73" t="s">
        <v>248</v>
      </c>
      <c r="I19" s="263" t="s">
        <v>294</v>
      </c>
      <c r="J19" s="264"/>
      <c r="K19" s="264"/>
      <c r="L19" s="264"/>
      <c r="M19" s="265"/>
    </row>
    <row r="20" spans="2:13" s="16" customFormat="1" ht="48.75" customHeight="1" x14ac:dyDescent="0.2">
      <c r="B20" s="76" t="s">
        <v>222</v>
      </c>
      <c r="C20" s="77">
        <v>5202</v>
      </c>
      <c r="D20" s="358" t="s">
        <v>171</v>
      </c>
      <c r="E20" s="358"/>
      <c r="F20" s="358"/>
      <c r="G20" s="358"/>
      <c r="H20" s="75" t="s">
        <v>227</v>
      </c>
      <c r="I20" s="259" t="s">
        <v>291</v>
      </c>
      <c r="J20" s="260"/>
      <c r="K20" s="260"/>
      <c r="L20" s="260"/>
      <c r="M20" s="261"/>
    </row>
    <row r="21" spans="2:13" s="16" customFormat="1" ht="48.75" customHeight="1" x14ac:dyDescent="0.2">
      <c r="B21" s="76" t="s">
        <v>223</v>
      </c>
      <c r="C21" s="77">
        <v>5203</v>
      </c>
      <c r="D21" s="359" t="s">
        <v>172</v>
      </c>
      <c r="E21" s="359"/>
      <c r="F21" s="359"/>
      <c r="G21" s="359"/>
      <c r="H21" s="73" t="s">
        <v>228</v>
      </c>
      <c r="I21" s="263" t="s">
        <v>288</v>
      </c>
      <c r="J21" s="264"/>
      <c r="K21" s="264"/>
      <c r="L21" s="264"/>
      <c r="M21" s="265"/>
    </row>
    <row r="22" spans="2:13" s="16" customFormat="1" ht="71.25" customHeight="1" x14ac:dyDescent="0.2">
      <c r="B22" s="76" t="s">
        <v>224</v>
      </c>
      <c r="C22" s="77">
        <v>5204</v>
      </c>
      <c r="D22" s="358" t="s">
        <v>173</v>
      </c>
      <c r="E22" s="358"/>
      <c r="F22" s="358"/>
      <c r="G22" s="358"/>
      <c r="H22" s="84" t="s">
        <v>229</v>
      </c>
      <c r="I22" s="259" t="s">
        <v>42</v>
      </c>
      <c r="J22" s="260"/>
      <c r="K22" s="260"/>
      <c r="L22" s="260"/>
      <c r="M22" s="261"/>
    </row>
    <row r="23" spans="2:13" s="16" customFormat="1" ht="48.75" customHeight="1" x14ac:dyDescent="0.2">
      <c r="B23" s="76" t="s">
        <v>225</v>
      </c>
      <c r="C23" s="77">
        <v>5301</v>
      </c>
      <c r="D23" s="359" t="s">
        <v>174</v>
      </c>
      <c r="E23" s="359"/>
      <c r="F23" s="359"/>
      <c r="G23" s="359"/>
      <c r="H23" s="73" t="s">
        <v>230</v>
      </c>
      <c r="I23" s="263" t="s">
        <v>287</v>
      </c>
      <c r="J23" s="264"/>
      <c r="K23" s="264"/>
      <c r="L23" s="264"/>
      <c r="M23" s="265"/>
    </row>
    <row r="24" spans="2:13" s="16" customFormat="1" ht="48.75" customHeight="1" x14ac:dyDescent="0.2">
      <c r="B24" s="76" t="s">
        <v>226</v>
      </c>
      <c r="C24" s="77">
        <v>5302</v>
      </c>
      <c r="D24" s="358" t="s">
        <v>175</v>
      </c>
      <c r="E24" s="358"/>
      <c r="F24" s="358"/>
      <c r="G24" s="358"/>
      <c r="H24" s="75" t="s">
        <v>231</v>
      </c>
      <c r="I24" s="259" t="s">
        <v>282</v>
      </c>
      <c r="J24" s="260"/>
      <c r="K24" s="260"/>
      <c r="L24" s="260"/>
      <c r="M24" s="261"/>
    </row>
    <row r="25" spans="2:13" ht="10.5" customHeight="1" x14ac:dyDescent="0.2">
      <c r="B25" s="10"/>
      <c r="C25" s="10"/>
      <c r="D25" s="10"/>
      <c r="E25" s="10"/>
      <c r="F25" s="74"/>
      <c r="G25" s="74"/>
      <c r="H25" s="74"/>
      <c r="I25" s="74"/>
      <c r="J25" s="74"/>
      <c r="K25" s="74"/>
      <c r="L25" s="74"/>
      <c r="M25" s="74"/>
    </row>
    <row r="26" spans="2:13" s="16" customFormat="1" ht="11.25" x14ac:dyDescent="0.2">
      <c r="B26" s="277" t="s">
        <v>45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</row>
    <row r="27" spans="2:13" s="15" customFormat="1" ht="11.25" customHeight="1" x14ac:dyDescent="0.2">
      <c r="B27" s="284" t="s">
        <v>119</v>
      </c>
      <c r="C27" s="284" t="s">
        <v>156</v>
      </c>
      <c r="D27" s="279" t="s">
        <v>14</v>
      </c>
      <c r="E27" s="279"/>
      <c r="F27" s="279"/>
      <c r="G27" s="280"/>
      <c r="H27" s="284" t="s">
        <v>218</v>
      </c>
      <c r="I27" s="278" t="s">
        <v>15</v>
      </c>
      <c r="J27" s="279"/>
      <c r="K27" s="279"/>
      <c r="L27" s="279"/>
      <c r="M27" s="280"/>
    </row>
    <row r="28" spans="2:13" s="16" customFormat="1" ht="11.25" x14ac:dyDescent="0.2">
      <c r="B28" s="285"/>
      <c r="C28" s="285"/>
      <c r="D28" s="282"/>
      <c r="E28" s="282"/>
      <c r="F28" s="282"/>
      <c r="G28" s="283"/>
      <c r="H28" s="285"/>
      <c r="I28" s="281"/>
      <c r="J28" s="282"/>
      <c r="K28" s="282"/>
      <c r="L28" s="282"/>
      <c r="M28" s="283"/>
    </row>
    <row r="29" spans="2:13" s="16" customFormat="1" ht="45" customHeight="1" x14ac:dyDescent="0.2">
      <c r="B29" s="78" t="s">
        <v>220</v>
      </c>
      <c r="C29" s="79" t="s">
        <v>236</v>
      </c>
      <c r="D29" s="358" t="s">
        <v>47</v>
      </c>
      <c r="E29" s="358"/>
      <c r="F29" s="358"/>
      <c r="G29" s="358"/>
      <c r="H29" s="75" t="s">
        <v>232</v>
      </c>
      <c r="I29" s="259" t="s">
        <v>273</v>
      </c>
      <c r="J29" s="260"/>
      <c r="K29" s="260"/>
      <c r="L29" s="260"/>
      <c r="M29" s="261"/>
    </row>
    <row r="30" spans="2:13" s="16" customFormat="1" ht="45" customHeight="1" x14ac:dyDescent="0.2">
      <c r="B30" s="78" t="s">
        <v>221</v>
      </c>
      <c r="C30" s="79" t="s">
        <v>242</v>
      </c>
      <c r="D30" s="359" t="s">
        <v>50</v>
      </c>
      <c r="E30" s="359"/>
      <c r="F30" s="359"/>
      <c r="G30" s="359"/>
      <c r="H30" s="73" t="s">
        <v>233</v>
      </c>
      <c r="I30" s="263" t="s">
        <v>51</v>
      </c>
      <c r="J30" s="264"/>
      <c r="K30" s="264"/>
      <c r="L30" s="264"/>
      <c r="M30" s="265"/>
    </row>
    <row r="31" spans="2:13" s="16" customFormat="1" ht="45" customHeight="1" x14ac:dyDescent="0.2">
      <c r="B31" s="78" t="s">
        <v>222</v>
      </c>
      <c r="C31" s="79" t="s">
        <v>243</v>
      </c>
      <c r="D31" s="358" t="s">
        <v>53</v>
      </c>
      <c r="E31" s="358"/>
      <c r="F31" s="358"/>
      <c r="G31" s="358"/>
      <c r="H31" s="75" t="s">
        <v>234</v>
      </c>
      <c r="I31" s="259" t="s">
        <v>54</v>
      </c>
      <c r="J31" s="260"/>
      <c r="K31" s="260"/>
      <c r="L31" s="260"/>
      <c r="M31" s="261"/>
    </row>
    <row r="32" spans="2:13" s="16" customFormat="1" ht="45" customHeight="1" x14ac:dyDescent="0.2">
      <c r="B32" s="78" t="s">
        <v>223</v>
      </c>
      <c r="C32" s="79" t="s">
        <v>244</v>
      </c>
      <c r="D32" s="359" t="s">
        <v>56</v>
      </c>
      <c r="E32" s="359"/>
      <c r="F32" s="359"/>
      <c r="G32" s="359"/>
      <c r="H32" s="73" t="s">
        <v>235</v>
      </c>
      <c r="I32" s="263" t="s">
        <v>274</v>
      </c>
      <c r="J32" s="264"/>
      <c r="K32" s="264"/>
      <c r="L32" s="264"/>
      <c r="M32" s="265"/>
    </row>
    <row r="33" spans="2:3" x14ac:dyDescent="0.2">
      <c r="B33" s="17"/>
      <c r="C33" s="17"/>
    </row>
  </sheetData>
  <mergeCells count="53">
    <mergeCell ref="B11:C11"/>
    <mergeCell ref="B12:C12"/>
    <mergeCell ref="B13:C13"/>
    <mergeCell ref="B27:B28"/>
    <mergeCell ref="D32:G32"/>
    <mergeCell ref="D18:G18"/>
    <mergeCell ref="I32:M32"/>
    <mergeCell ref="D29:G29"/>
    <mergeCell ref="I29:M29"/>
    <mergeCell ref="D30:G30"/>
    <mergeCell ref="I30:M30"/>
    <mergeCell ref="D31:G31"/>
    <mergeCell ref="I31:M31"/>
    <mergeCell ref="H27:H28"/>
    <mergeCell ref="I27:M28"/>
    <mergeCell ref="C27:C28"/>
    <mergeCell ref="D21:G21"/>
    <mergeCell ref="I21:M21"/>
    <mergeCell ref="D22:G22"/>
    <mergeCell ref="I22:M22"/>
    <mergeCell ref="D23:G23"/>
    <mergeCell ref="I23:M23"/>
    <mergeCell ref="D27:G28"/>
    <mergeCell ref="D24:G24"/>
    <mergeCell ref="I24:M24"/>
    <mergeCell ref="B26:M26"/>
    <mergeCell ref="I18:M18"/>
    <mergeCell ref="D19:G19"/>
    <mergeCell ref="I19:M19"/>
    <mergeCell ref="D20:G20"/>
    <mergeCell ref="I20:M20"/>
    <mergeCell ref="H16:H17"/>
    <mergeCell ref="I16:M17"/>
    <mergeCell ref="D9:G9"/>
    <mergeCell ref="I9:M9"/>
    <mergeCell ref="D10:G10"/>
    <mergeCell ref="I10:M10"/>
    <mergeCell ref="D11:G11"/>
    <mergeCell ref="I11:M11"/>
    <mergeCell ref="D12:G12"/>
    <mergeCell ref="I12:M12"/>
    <mergeCell ref="D13:G13"/>
    <mergeCell ref="I13:M13"/>
    <mergeCell ref="B15:M15"/>
    <mergeCell ref="D16:G17"/>
    <mergeCell ref="B9:C9"/>
    <mergeCell ref="B10:C10"/>
    <mergeCell ref="B2:E4"/>
    <mergeCell ref="F2:M4"/>
    <mergeCell ref="B6:M6"/>
    <mergeCell ref="B7:G8"/>
    <mergeCell ref="H7:H8"/>
    <mergeCell ref="I7:M8"/>
  </mergeCells>
  <conditionalFormatting sqref="I7">
    <cfRule type="expression" priority="67" stopIfTrue="1">
      <formula>G8=""</formula>
    </cfRule>
    <cfRule type="expression" dxfId="181" priority="68" stopIfTrue="1">
      <formula>I7&lt;&gt;""</formula>
    </cfRule>
    <cfRule type="expression" dxfId="180" priority="69" stopIfTrue="1">
      <formula>G8&lt;&gt;""</formula>
    </cfRule>
  </conditionalFormatting>
  <conditionalFormatting sqref="L15:M15 L26:M26">
    <cfRule type="expression" priority="58" stopIfTrue="1">
      <formula>#REF!=""</formula>
    </cfRule>
    <cfRule type="expression" dxfId="179" priority="59" stopIfTrue="1">
      <formula>L15&lt;&gt;""</formula>
    </cfRule>
    <cfRule type="expression" dxfId="178" priority="60" stopIfTrue="1">
      <formula>#REF!&lt;&gt;""</formula>
    </cfRule>
  </conditionalFormatting>
  <conditionalFormatting sqref="I16">
    <cfRule type="expression" priority="46" stopIfTrue="1">
      <formula>G17=""</formula>
    </cfRule>
    <cfRule type="expression" dxfId="177" priority="47" stopIfTrue="1">
      <formula>I16&lt;&gt;""</formula>
    </cfRule>
    <cfRule type="expression" dxfId="176" priority="48" stopIfTrue="1">
      <formula>G17&lt;&gt;""</formula>
    </cfRule>
  </conditionalFormatting>
  <conditionalFormatting sqref="I27">
    <cfRule type="expression" priority="34" stopIfTrue="1">
      <formula>G28=""</formula>
    </cfRule>
    <cfRule type="expression" dxfId="175" priority="35" stopIfTrue="1">
      <formula>I27&lt;&gt;""</formula>
    </cfRule>
    <cfRule type="expression" dxfId="174" priority="36" stopIfTrue="1">
      <formula>G28&lt;&gt;""</formula>
    </cfRule>
  </conditionalFormatting>
  <conditionalFormatting sqref="H15 H26 H29:H32 H10">
    <cfRule type="expression" priority="22" stopIfTrue="1">
      <formula>F10=""</formula>
    </cfRule>
    <cfRule type="expression" dxfId="173" priority="23" stopIfTrue="1">
      <formula>H10&lt;&gt;""</formula>
    </cfRule>
    <cfRule type="expression" dxfId="172" priority="24" stopIfTrue="1">
      <formula>F10&lt;&gt;""</formula>
    </cfRule>
  </conditionalFormatting>
  <conditionalFormatting sqref="H12">
    <cfRule type="expression" priority="19" stopIfTrue="1">
      <formula>F12=""</formula>
    </cfRule>
    <cfRule type="expression" dxfId="171" priority="20" stopIfTrue="1">
      <formula>H12&lt;&gt;""</formula>
    </cfRule>
    <cfRule type="expression" dxfId="170" priority="21" stopIfTrue="1">
      <formula>F12&lt;&gt;""</formula>
    </cfRule>
  </conditionalFormatting>
  <conditionalFormatting sqref="H18:H24">
    <cfRule type="expression" priority="16" stopIfTrue="1">
      <formula>F18=""</formula>
    </cfRule>
    <cfRule type="expression" dxfId="169" priority="17" stopIfTrue="1">
      <formula>H18&lt;&gt;""</formula>
    </cfRule>
    <cfRule type="expression" dxfId="168" priority="18" stopIfTrue="1">
      <formula>F18&lt;&gt;""</formula>
    </cfRule>
  </conditionalFormatting>
  <conditionalFormatting sqref="H7">
    <cfRule type="expression" priority="25" stopIfTrue="1">
      <formula>F8=""</formula>
    </cfRule>
    <cfRule type="expression" dxfId="167" priority="26" stopIfTrue="1">
      <formula>H7&lt;&gt;""</formula>
    </cfRule>
    <cfRule type="expression" dxfId="166" priority="27" stopIfTrue="1">
      <formula>F8&lt;&gt;""</formula>
    </cfRule>
  </conditionalFormatting>
  <conditionalFormatting sqref="H16">
    <cfRule type="expression" priority="13" stopIfTrue="1">
      <formula>F17=""</formula>
    </cfRule>
    <cfRule type="expression" dxfId="165" priority="14" stopIfTrue="1">
      <formula>H16&lt;&gt;""</formula>
    </cfRule>
    <cfRule type="expression" dxfId="164" priority="15" stopIfTrue="1">
      <formula>F17&lt;&gt;""</formula>
    </cfRule>
  </conditionalFormatting>
  <conditionalFormatting sqref="H27">
    <cfRule type="expression" priority="10" stopIfTrue="1">
      <formula>F28=""</formula>
    </cfRule>
    <cfRule type="expression" dxfId="163" priority="11" stopIfTrue="1">
      <formula>H27&lt;&gt;""</formula>
    </cfRule>
    <cfRule type="expression" dxfId="162" priority="12" stopIfTrue="1">
      <formula>F28&lt;&gt;""</formula>
    </cfRule>
  </conditionalFormatting>
  <conditionalFormatting sqref="H13">
    <cfRule type="expression" priority="1" stopIfTrue="1">
      <formula>F13=""</formula>
    </cfRule>
    <cfRule type="expression" dxfId="161" priority="2" stopIfTrue="1">
      <formula>H13&lt;&gt;""</formula>
    </cfRule>
    <cfRule type="expression" dxfId="160" priority="3" stopIfTrue="1">
      <formula>F13&lt;&gt;""</formula>
    </cfRule>
  </conditionalFormatting>
  <conditionalFormatting sqref="H11">
    <cfRule type="expression" priority="7" stopIfTrue="1">
      <formula>F11=""</formula>
    </cfRule>
    <cfRule type="expression" dxfId="159" priority="8" stopIfTrue="1">
      <formula>H11&lt;&gt;""</formula>
    </cfRule>
    <cfRule type="expression" dxfId="158" priority="9" stopIfTrue="1">
      <formula>F11&lt;&gt;""</formula>
    </cfRule>
  </conditionalFormatting>
  <conditionalFormatting sqref="H9">
    <cfRule type="expression" priority="4" stopIfTrue="1">
      <formula>F9=""</formula>
    </cfRule>
    <cfRule type="expression" dxfId="157" priority="5" stopIfTrue="1">
      <formula>H9&lt;&gt;""</formula>
    </cfRule>
    <cfRule type="expression" dxfId="156" priority="6" stopIfTrue="1">
      <formula>F9&lt;&gt;""</formula>
    </cfRule>
  </conditionalFormatting>
  <conditionalFormatting sqref="I15:K15 I26:K26">
    <cfRule type="expression" priority="160" stopIfTrue="1">
      <formula>#REF!=""</formula>
    </cfRule>
    <cfRule type="expression" dxfId="155" priority="161" stopIfTrue="1">
      <formula>I15&lt;&gt;""</formula>
    </cfRule>
    <cfRule type="expression" dxfId="154" priority="162" stopIfTrue="1">
      <formula>#REF!&lt;&gt;""</formula>
    </cfRule>
  </conditionalFormatting>
  <dataValidations count="1">
    <dataValidation type="list" allowBlank="1" showInputMessage="1" showErrorMessage="1" sqref="E983005:E983031 E65501:E65527 E131037:E131063 E196573:E196599 E262109:E262135 E327645:E327671 E393181:E393207 E458717:E458743 E524253:E524279 E589789:E589815 E655325:E655351 E720861:E720887 E786397:E786423 E851933:E851959 E917469:E917495" xr:uid="{00000000-0002-0000-0500-000000000000}">
      <formula1>$L$9:$L$11</formula1>
    </dataValidation>
  </dataValidations>
  <printOptions horizontalCentered="1" verticalCentered="1"/>
  <pageMargins left="0.39370078740157483" right="0.39370078740157483" top="0.39370078740157483" bottom="0.39370078740157483" header="0" footer="0.15748031496062992"/>
  <pageSetup paperSize="9" scale="58" orientation="portrait" r:id="rId1"/>
  <headerFooter alignWithMargins="0">
    <oddFooter>&amp;L&amp;"-,Regular"&amp;7&amp;K01+041 010.2.2.001.02 R2&amp;C&amp;"Calibri,Regular"&amp;7&amp;K01+041 16/06/2017&amp;R&amp;"Calibri,Regular"&amp;7&amp;K01+041Página &amp;P de &amp;N</oddFooter>
  </headerFooter>
  <rowBreaks count="1" manualBreakCount="1">
    <brk id="32" min="1" max="13" man="1"/>
  </rowBreaks>
  <ignoredErrors>
    <ignoredError sqref="B18:B24 B29:B32 B9:B13 C29:C3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WWM200"/>
  <sheetViews>
    <sheetView showGridLines="0" showRuler="0" zoomScale="145" zoomScaleNormal="145" zoomScaleSheetLayoutView="100" zoomScalePageLayoutView="130" workbookViewId="0">
      <selection activeCell="B7" sqref="B7:B8"/>
    </sheetView>
  </sheetViews>
  <sheetFormatPr defaultColWidth="0" defaultRowHeight="12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7" width="10.7109375" style="9" customWidth="1"/>
    <col min="8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2:21" s="15" customFormat="1" ht="20.25" customHeight="1" x14ac:dyDescent="0.2">
      <c r="B6" s="365" t="s">
        <v>13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</row>
    <row r="7" spans="2:21" s="15" customFormat="1" ht="11.25" customHeight="1" x14ac:dyDescent="0.2">
      <c r="B7" s="370" t="s">
        <v>16</v>
      </c>
      <c r="C7" s="372" t="s">
        <v>87</v>
      </c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4"/>
    </row>
    <row r="8" spans="2:21" s="16" customFormat="1" ht="11.25" customHeight="1" x14ac:dyDescent="0.2">
      <c r="B8" s="371"/>
      <c r="C8" s="375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7"/>
    </row>
    <row r="9" spans="2:21" ht="10.5" customHeight="1" x14ac:dyDescent="0.2"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1" s="16" customFormat="1" ht="30" customHeight="1" x14ac:dyDescent="0.2">
      <c r="B10" s="366" t="s">
        <v>68</v>
      </c>
      <c r="C10" s="366"/>
      <c r="D10" s="366"/>
      <c r="E10" s="368" t="s">
        <v>447</v>
      </c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</row>
    <row r="11" spans="2:21" s="16" customFormat="1" ht="30" customHeight="1" x14ac:dyDescent="0.2">
      <c r="B11" s="391" t="s">
        <v>69</v>
      </c>
      <c r="C11" s="391"/>
      <c r="D11" s="391"/>
      <c r="E11" s="367" t="s">
        <v>446</v>
      </c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</row>
    <row r="12" spans="2:21" s="16" customFormat="1" ht="30" customHeight="1" x14ac:dyDescent="0.2">
      <c r="B12" s="366" t="s">
        <v>70</v>
      </c>
      <c r="C12" s="366"/>
      <c r="D12" s="366"/>
      <c r="E12" s="369" t="s">
        <v>78</v>
      </c>
      <c r="F12" s="369" t="s">
        <v>78</v>
      </c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</row>
    <row r="13" spans="2:21" s="16" customFormat="1" ht="30" customHeight="1" x14ac:dyDescent="0.2">
      <c r="B13" s="391" t="s">
        <v>71</v>
      </c>
      <c r="C13" s="391"/>
      <c r="D13" s="391"/>
      <c r="E13" s="367" t="s">
        <v>448</v>
      </c>
      <c r="F13" s="367" t="s">
        <v>79</v>
      </c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</row>
    <row r="14" spans="2:21" s="16" customFormat="1" ht="30" customHeight="1" x14ac:dyDescent="0.2">
      <c r="B14" s="366" t="s">
        <v>72</v>
      </c>
      <c r="C14" s="366"/>
      <c r="D14" s="366"/>
      <c r="E14" s="368" t="s">
        <v>249</v>
      </c>
      <c r="F14" s="369" t="s">
        <v>80</v>
      </c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</row>
    <row r="15" spans="2:21" s="16" customFormat="1" ht="30" customHeight="1" x14ac:dyDescent="0.2">
      <c r="B15" s="391" t="s">
        <v>73</v>
      </c>
      <c r="C15" s="391"/>
      <c r="D15" s="391"/>
      <c r="E15" s="367" t="s">
        <v>81</v>
      </c>
      <c r="F15" s="367" t="s">
        <v>81</v>
      </c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</row>
    <row r="16" spans="2:21" s="16" customFormat="1" ht="30" customHeight="1" x14ac:dyDescent="0.2">
      <c r="B16" s="366" t="s">
        <v>0</v>
      </c>
      <c r="C16" s="366"/>
      <c r="D16" s="366"/>
      <c r="E16" s="368" t="s">
        <v>249</v>
      </c>
      <c r="F16" s="369" t="s">
        <v>82</v>
      </c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</row>
    <row r="17" spans="2:21" s="16" customFormat="1" ht="30" customHeight="1" x14ac:dyDescent="0.2">
      <c r="B17" s="391" t="s">
        <v>74</v>
      </c>
      <c r="C17" s="391"/>
      <c r="D17" s="391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366" t="s">
        <v>75</v>
      </c>
      <c r="C18" s="366"/>
      <c r="D18" s="366"/>
      <c r="E18" s="369" t="s">
        <v>84</v>
      </c>
      <c r="F18" s="369" t="s">
        <v>84</v>
      </c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</row>
    <row r="19" spans="2:21" s="16" customFormat="1" ht="30" customHeight="1" x14ac:dyDescent="0.2">
      <c r="B19" s="391" t="s">
        <v>76</v>
      </c>
      <c r="C19" s="391"/>
      <c r="D19" s="391"/>
      <c r="E19" s="367" t="s">
        <v>85</v>
      </c>
      <c r="F19" s="367" t="s">
        <v>85</v>
      </c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</row>
    <row r="20" spans="2:21" s="16" customFormat="1" ht="67.5" customHeight="1" x14ac:dyDescent="0.2">
      <c r="B20" s="366" t="s">
        <v>77</v>
      </c>
      <c r="C20" s="366"/>
      <c r="D20" s="366"/>
      <c r="E20" s="368" t="s">
        <v>462</v>
      </c>
      <c r="F20" s="369" t="s">
        <v>86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</row>
    <row r="21" spans="2:21" s="16" customFormat="1" ht="39" customHeight="1" x14ac:dyDescent="0.2">
      <c r="B21" s="468" t="s">
        <v>398</v>
      </c>
      <c r="C21" s="469"/>
      <c r="D21" s="470"/>
      <c r="E21" s="199"/>
      <c r="F21" s="197"/>
      <c r="G21" s="198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70.5" customHeight="1" x14ac:dyDescent="0.2">
      <c r="B22" s="471"/>
      <c r="C22" s="472"/>
      <c r="D22" s="473"/>
      <c r="E22" s="400" t="s">
        <v>524</v>
      </c>
      <c r="F22" s="401"/>
      <c r="G22" s="402"/>
      <c r="H22" s="465" t="s">
        <v>449</v>
      </c>
      <c r="I22" s="466"/>
      <c r="J22" s="466"/>
      <c r="K22" s="466"/>
      <c r="L22" s="466"/>
      <c r="M22" s="466"/>
      <c r="N22" s="466"/>
      <c r="O22" s="466" t="s">
        <v>519</v>
      </c>
      <c r="P22" s="466"/>
      <c r="Q22" s="466"/>
      <c r="R22" s="466"/>
      <c r="S22" s="466"/>
      <c r="T22" s="466"/>
      <c r="U22" s="467"/>
    </row>
    <row r="23" spans="2:21" s="16" customFormat="1" ht="16.5" customHeight="1" x14ac:dyDescent="0.2">
      <c r="B23" s="471"/>
      <c r="C23" s="472"/>
      <c r="D23" s="473"/>
      <c r="E23" s="400" t="s">
        <v>400</v>
      </c>
      <c r="F23" s="401"/>
      <c r="G23" s="402"/>
      <c r="H23" s="403" t="s">
        <v>450</v>
      </c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4"/>
    </row>
    <row r="24" spans="2:21" s="16" customFormat="1" ht="16.5" customHeight="1" x14ac:dyDescent="0.2">
      <c r="B24" s="471"/>
      <c r="C24" s="472"/>
      <c r="D24" s="473"/>
      <c r="E24" s="400" t="s">
        <v>401</v>
      </c>
      <c r="F24" s="401"/>
      <c r="G24" s="402"/>
      <c r="H24" s="403" t="s">
        <v>442</v>
      </c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4"/>
    </row>
    <row r="25" spans="2:21" s="16" customFormat="1" ht="16.5" customHeight="1" x14ac:dyDescent="0.2">
      <c r="B25" s="474"/>
      <c r="C25" s="475"/>
      <c r="D25" s="476"/>
      <c r="E25" s="400" t="s">
        <v>402</v>
      </c>
      <c r="F25" s="401"/>
      <c r="G25" s="402"/>
      <c r="H25" s="403" t="s">
        <v>451</v>
      </c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4"/>
    </row>
    <row r="26" spans="2:21" s="16" customFormat="1" ht="66.75" customHeight="1" x14ac:dyDescent="0.2">
      <c r="B26" s="152"/>
      <c r="C26" s="152"/>
      <c r="D26" s="152"/>
      <c r="E26" s="477" t="s">
        <v>404</v>
      </c>
      <c r="F26" s="478"/>
      <c r="G26" s="479"/>
      <c r="H26" s="480" t="s">
        <v>454</v>
      </c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1"/>
    </row>
    <row r="27" spans="2:21" x14ac:dyDescent="0.2"/>
    <row r="28" spans="2:21" s="15" customFormat="1" ht="20.25" customHeight="1" x14ac:dyDescent="0.2">
      <c r="B28" s="365" t="s">
        <v>177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</row>
    <row r="29" spans="2:21" ht="12" customHeight="1" x14ac:dyDescent="0.2">
      <c r="B29" s="389" t="str">
        <f>B7</f>
        <v>O1</v>
      </c>
      <c r="C29" s="390" t="str">
        <f>E10</f>
        <v>Número de oportunidades de rodadas de negócios, missões, visitas técnicas, feiras nacionais e internacionais, adesão ao Portal de Negócios e projetos aprovados pelo FCO  disponibilizados e/ou apoiados pela OCB-GO</v>
      </c>
      <c r="D29" s="390"/>
      <c r="E29" s="390"/>
      <c r="F29" s="390"/>
      <c r="G29" s="390"/>
      <c r="H29" s="388" t="s">
        <v>66</v>
      </c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</row>
    <row r="30" spans="2:21" ht="12" customHeight="1" x14ac:dyDescent="0.2">
      <c r="B30" s="389"/>
      <c r="C30" s="390"/>
      <c r="D30" s="390"/>
      <c r="E30" s="390"/>
      <c r="F30" s="390"/>
      <c r="G30" s="390"/>
      <c r="H30" s="392">
        <v>2018</v>
      </c>
      <c r="I30" s="393"/>
      <c r="J30" s="393"/>
      <c r="K30" s="393"/>
      <c r="L30" s="393"/>
      <c r="M30" s="393"/>
      <c r="N30" s="393"/>
      <c r="O30" s="392">
        <v>2019</v>
      </c>
      <c r="P30" s="393"/>
      <c r="Q30" s="393"/>
      <c r="R30" s="393"/>
      <c r="S30" s="393"/>
      <c r="T30" s="393"/>
      <c r="U30" s="393"/>
    </row>
    <row r="31" spans="2:21" ht="12" customHeight="1" x14ac:dyDescent="0.2">
      <c r="B31" s="389"/>
      <c r="C31" s="390"/>
      <c r="D31" s="390"/>
      <c r="E31" s="390"/>
      <c r="F31" s="390"/>
      <c r="G31" s="390"/>
      <c r="H31" s="394" t="s">
        <v>88</v>
      </c>
      <c r="I31" s="395"/>
      <c r="J31" s="396"/>
      <c r="K31" s="397" t="s">
        <v>89</v>
      </c>
      <c r="L31" s="398"/>
      <c r="M31" s="398"/>
      <c r="N31" s="399"/>
      <c r="O31" s="394" t="s">
        <v>88</v>
      </c>
      <c r="P31" s="395"/>
      <c r="Q31" s="396"/>
      <c r="R31" s="397" t="s">
        <v>89</v>
      </c>
      <c r="S31" s="398"/>
      <c r="T31" s="398"/>
      <c r="U31" s="399"/>
    </row>
    <row r="32" spans="2:21" ht="22.5" customHeight="1" x14ac:dyDescent="0.2">
      <c r="B32" s="385" t="s">
        <v>162</v>
      </c>
      <c r="C32" s="386"/>
      <c r="D32" s="386"/>
      <c r="E32" s="386"/>
      <c r="F32" s="386"/>
      <c r="G32" s="387"/>
      <c r="H32" s="453">
        <v>2</v>
      </c>
      <c r="I32" s="454">
        <v>1</v>
      </c>
      <c r="J32" s="455">
        <v>2</v>
      </c>
      <c r="K32" s="456">
        <v>1</v>
      </c>
      <c r="L32" s="454">
        <v>2</v>
      </c>
      <c r="M32" s="454">
        <v>1</v>
      </c>
      <c r="N32" s="455">
        <v>2</v>
      </c>
      <c r="O32" s="453">
        <v>1</v>
      </c>
      <c r="P32" s="454"/>
      <c r="Q32" s="455"/>
      <c r="R32" s="456">
        <v>3</v>
      </c>
      <c r="S32" s="454"/>
      <c r="T32" s="454"/>
      <c r="U32" s="455"/>
    </row>
    <row r="33" spans="2:21" x14ac:dyDescent="0.2">
      <c r="B33" s="379" t="s">
        <v>90</v>
      </c>
      <c r="C33" s="380"/>
      <c r="D33" s="380"/>
      <c r="E33" s="380"/>
      <c r="F33" s="380"/>
      <c r="G33" s="381"/>
      <c r="H33" s="457">
        <v>3</v>
      </c>
      <c r="I33" s="458"/>
      <c r="J33" s="458">
        <v>3</v>
      </c>
      <c r="K33" s="458"/>
      <c r="L33" s="458">
        <v>3</v>
      </c>
      <c r="M33" s="458"/>
      <c r="N33" s="459">
        <v>3</v>
      </c>
      <c r="O33" s="457">
        <f>SUM(O32:U32)</f>
        <v>4</v>
      </c>
      <c r="P33" s="458"/>
      <c r="Q33" s="458"/>
      <c r="R33" s="458"/>
      <c r="S33" s="458"/>
      <c r="T33" s="458"/>
      <c r="U33" s="460"/>
    </row>
    <row r="34" spans="2:21" ht="22.5" customHeight="1" x14ac:dyDescent="0.2">
      <c r="B34" s="382" t="s">
        <v>161</v>
      </c>
      <c r="C34" s="383"/>
      <c r="D34" s="383"/>
      <c r="E34" s="383"/>
      <c r="F34" s="383"/>
      <c r="G34" s="384"/>
      <c r="H34" s="453">
        <v>0</v>
      </c>
      <c r="I34" s="454"/>
      <c r="J34" s="455"/>
      <c r="K34" s="456">
        <v>0</v>
      </c>
      <c r="L34" s="454"/>
      <c r="M34" s="454"/>
      <c r="N34" s="455"/>
      <c r="O34" s="453">
        <v>14</v>
      </c>
      <c r="P34" s="454"/>
      <c r="Q34" s="455"/>
      <c r="R34" s="456">
        <v>0</v>
      </c>
      <c r="S34" s="454"/>
      <c r="T34" s="454"/>
      <c r="U34" s="455"/>
    </row>
    <row r="35" spans="2:21" x14ac:dyDescent="0.2">
      <c r="B35" s="379" t="s">
        <v>90</v>
      </c>
      <c r="C35" s="380"/>
      <c r="D35" s="380"/>
      <c r="E35" s="380"/>
      <c r="F35" s="380"/>
      <c r="G35" s="381"/>
      <c r="H35" s="457">
        <f>SUM(H34:N34)</f>
        <v>0</v>
      </c>
      <c r="I35" s="458"/>
      <c r="J35" s="458"/>
      <c r="K35" s="458"/>
      <c r="L35" s="458"/>
      <c r="M35" s="458"/>
      <c r="N35" s="459"/>
      <c r="O35" s="457">
        <f>SUM(O34:U34)</f>
        <v>14</v>
      </c>
      <c r="P35" s="458"/>
      <c r="Q35" s="458"/>
      <c r="R35" s="458"/>
      <c r="S35" s="458"/>
      <c r="T35" s="458"/>
      <c r="U35" s="460"/>
    </row>
    <row r="36" spans="2:21" s="42" customFormat="1" ht="3.75" customHeight="1" x14ac:dyDescent="0.2">
      <c r="B36" s="43"/>
      <c r="C36" s="43"/>
      <c r="D36" s="43"/>
      <c r="E36" s="43"/>
      <c r="F36" s="43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8"/>
    </row>
    <row r="37" spans="2:21" ht="16.5" customHeight="1" x14ac:dyDescent="0.2">
      <c r="B37" s="405" t="s">
        <v>163</v>
      </c>
      <c r="C37" s="405"/>
      <c r="D37" s="405"/>
      <c r="E37" s="405"/>
      <c r="F37" s="405"/>
      <c r="G37" s="405"/>
      <c r="H37" s="449" t="str">
        <f>IF(H35=0,"",H35/H33)</f>
        <v/>
      </c>
      <c r="I37" s="450"/>
      <c r="J37" s="450" t="str">
        <f>IF(J35=0,"",J35/J33)</f>
        <v/>
      </c>
      <c r="K37" s="450"/>
      <c r="L37" s="450" t="str">
        <f>IF(L35=0,"",L35/L33)</f>
        <v/>
      </c>
      <c r="M37" s="450"/>
      <c r="N37" s="451" t="str">
        <f>IF(N35=0,"",N35/N33)</f>
        <v/>
      </c>
      <c r="O37" s="449">
        <f>O35/O33</f>
        <v>3.5</v>
      </c>
      <c r="P37" s="450" t="str">
        <f>IF(P35=0,"",P35/P33)</f>
        <v/>
      </c>
      <c r="Q37" s="450"/>
      <c r="R37" s="450" t="str">
        <f>IF(R35=0,"",R35/R33)</f>
        <v/>
      </c>
      <c r="S37" s="450"/>
      <c r="T37" s="450" t="str">
        <f>IF(T35=0,"",T35/T33)</f>
        <v/>
      </c>
      <c r="U37" s="452"/>
    </row>
    <row r="38" spans="2:21" x14ac:dyDescent="0.2"/>
    <row r="39" spans="2:21" s="15" customFormat="1" ht="20.25" customHeight="1" x14ac:dyDescent="0.2">
      <c r="B39" s="365" t="s">
        <v>176</v>
      </c>
      <c r="C39" s="365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</row>
    <row r="40" spans="2:21" s="52" customFormat="1" ht="12.75" x14ac:dyDescent="0.2">
      <c r="B40" s="363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</row>
    <row r="41" spans="2:21" ht="12" hidden="1" customHeight="1" outlineLevel="1" x14ac:dyDescent="0.2">
      <c r="B41" s="409" t="s">
        <v>260</v>
      </c>
      <c r="C41" s="410"/>
      <c r="D41" s="53" t="s">
        <v>179</v>
      </c>
      <c r="E41" s="415">
        <v>2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6"/>
    </row>
    <row r="42" spans="2:21" hidden="1" outlineLevel="1" x14ac:dyDescent="0.2">
      <c r="B42" s="411"/>
      <c r="C42" s="412"/>
      <c r="D42" s="54" t="s">
        <v>180</v>
      </c>
      <c r="E42" s="415">
        <v>1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6"/>
    </row>
    <row r="43" spans="2:21" hidden="1" outlineLevel="1" x14ac:dyDescent="0.2">
      <c r="B43" s="411"/>
      <c r="C43" s="412"/>
      <c r="D43" s="54" t="s">
        <v>181</v>
      </c>
      <c r="E43" s="417" t="s">
        <v>252</v>
      </c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8"/>
    </row>
    <row r="44" spans="2:21" hidden="1" outlineLevel="1" x14ac:dyDescent="0.2">
      <c r="B44" s="411"/>
      <c r="C44" s="412"/>
      <c r="D44" s="419" t="s">
        <v>182</v>
      </c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20"/>
    </row>
    <row r="45" spans="2:21" hidden="1" outlineLevel="1" x14ac:dyDescent="0.2">
      <c r="B45" s="411"/>
      <c r="C45" s="412"/>
      <c r="D45" s="55" t="s">
        <v>183</v>
      </c>
      <c r="E45" s="421" t="s">
        <v>184</v>
      </c>
      <c r="F45" s="421"/>
      <c r="G45" s="421"/>
      <c r="H45" s="421"/>
      <c r="I45" s="421"/>
      <c r="J45" s="421"/>
      <c r="K45" s="421"/>
      <c r="L45" s="421" t="s">
        <v>0</v>
      </c>
      <c r="M45" s="421"/>
      <c r="N45" s="421"/>
      <c r="O45" s="421" t="s">
        <v>185</v>
      </c>
      <c r="P45" s="421"/>
      <c r="Q45" s="421"/>
      <c r="R45" s="421" t="s">
        <v>186</v>
      </c>
      <c r="S45" s="421"/>
      <c r="T45" s="421"/>
      <c r="U45" s="421"/>
    </row>
    <row r="46" spans="2:21" hidden="1" outlineLevel="1" x14ac:dyDescent="0.2">
      <c r="B46" s="411"/>
      <c r="C46" s="412"/>
      <c r="D46" s="56"/>
      <c r="E46" s="406"/>
      <c r="F46" s="407"/>
      <c r="G46" s="407"/>
      <c r="H46" s="407"/>
      <c r="I46" s="407"/>
      <c r="J46" s="407"/>
      <c r="K46" s="408"/>
      <c r="L46" s="406"/>
      <c r="M46" s="407"/>
      <c r="N46" s="408"/>
      <c r="O46" s="406"/>
      <c r="P46" s="407"/>
      <c r="Q46" s="408"/>
      <c r="R46" s="406"/>
      <c r="S46" s="407"/>
      <c r="T46" s="407"/>
      <c r="U46" s="408"/>
    </row>
    <row r="47" spans="2:21" hidden="1" outlineLevel="1" x14ac:dyDescent="0.2">
      <c r="B47" s="411"/>
      <c r="C47" s="412"/>
      <c r="D47" s="56"/>
      <c r="E47" s="57"/>
      <c r="F47" s="51"/>
      <c r="G47" s="51"/>
      <c r="H47" s="51"/>
      <c r="I47" s="51"/>
      <c r="J47" s="51"/>
      <c r="K47" s="58"/>
      <c r="L47" s="57"/>
      <c r="M47" s="51"/>
      <c r="N47" s="58"/>
      <c r="O47" s="57"/>
      <c r="P47" s="51"/>
      <c r="Q47" s="58"/>
      <c r="R47" s="57"/>
      <c r="S47" s="51"/>
      <c r="T47" s="51"/>
      <c r="U47" s="58"/>
    </row>
    <row r="48" spans="2:21" hidden="1" outlineLevel="1" x14ac:dyDescent="0.2">
      <c r="B48" s="413"/>
      <c r="C48" s="414"/>
      <c r="D48" s="56"/>
      <c r="E48" s="406"/>
      <c r="F48" s="407"/>
      <c r="G48" s="407"/>
      <c r="H48" s="407"/>
      <c r="I48" s="407"/>
      <c r="J48" s="407"/>
      <c r="K48" s="408"/>
      <c r="L48" s="406"/>
      <c r="M48" s="407"/>
      <c r="N48" s="408"/>
      <c r="O48" s="406"/>
      <c r="P48" s="407"/>
      <c r="Q48" s="408"/>
      <c r="R48" s="406"/>
      <c r="S48" s="407"/>
      <c r="T48" s="407"/>
      <c r="U48" s="408"/>
    </row>
    <row r="49" spans="2:21" s="52" customFormat="1" ht="3.75" hidden="1" customHeight="1" outlineLevel="1" x14ac:dyDescent="0.2"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</row>
    <row r="50" spans="2:21" ht="12" hidden="1" customHeight="1" outlineLevel="1" x14ac:dyDescent="0.2">
      <c r="B50" s="409" t="s">
        <v>261</v>
      </c>
      <c r="C50" s="410"/>
      <c r="D50" s="53" t="s">
        <v>179</v>
      </c>
      <c r="E50" s="415">
        <v>1</v>
      </c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6"/>
    </row>
    <row r="51" spans="2:21" hidden="1" outlineLevel="1" x14ac:dyDescent="0.2">
      <c r="B51" s="411"/>
      <c r="C51" s="412"/>
      <c r="D51" s="54" t="s">
        <v>180</v>
      </c>
      <c r="E51" s="415">
        <v>0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</row>
    <row r="52" spans="2:21" hidden="1" outlineLevel="1" x14ac:dyDescent="0.2">
      <c r="B52" s="411"/>
      <c r="C52" s="412"/>
      <c r="D52" s="54" t="s">
        <v>181</v>
      </c>
      <c r="E52" s="417" t="s">
        <v>247</v>
      </c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8"/>
    </row>
    <row r="53" spans="2:21" hidden="1" outlineLevel="1" x14ac:dyDescent="0.2">
      <c r="B53" s="411"/>
      <c r="C53" s="412"/>
      <c r="D53" s="419" t="s">
        <v>182</v>
      </c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20"/>
    </row>
    <row r="54" spans="2:21" hidden="1" outlineLevel="1" x14ac:dyDescent="0.2">
      <c r="B54" s="411"/>
      <c r="C54" s="412"/>
      <c r="D54" s="55" t="s">
        <v>183</v>
      </c>
      <c r="E54" s="421" t="s">
        <v>184</v>
      </c>
      <c r="F54" s="421"/>
      <c r="G54" s="421"/>
      <c r="H54" s="421"/>
      <c r="I54" s="421"/>
      <c r="J54" s="421"/>
      <c r="K54" s="421"/>
      <c r="L54" s="421" t="s">
        <v>0</v>
      </c>
      <c r="M54" s="421"/>
      <c r="N54" s="421"/>
      <c r="O54" s="421" t="s">
        <v>185</v>
      </c>
      <c r="P54" s="421"/>
      <c r="Q54" s="421"/>
      <c r="R54" s="421" t="s">
        <v>186</v>
      </c>
      <c r="S54" s="421"/>
      <c r="T54" s="421"/>
      <c r="U54" s="421"/>
    </row>
    <row r="55" spans="2:21" ht="12" hidden="1" customHeight="1" outlineLevel="1" x14ac:dyDescent="0.2">
      <c r="B55" s="411"/>
      <c r="C55" s="412"/>
      <c r="D55" s="428">
        <v>1</v>
      </c>
      <c r="E55" s="422" t="s">
        <v>269</v>
      </c>
      <c r="F55" s="423"/>
      <c r="G55" s="423"/>
      <c r="H55" s="423"/>
      <c r="I55" s="423"/>
      <c r="J55" s="423"/>
      <c r="K55" s="424"/>
      <c r="L55" s="430" t="s">
        <v>267</v>
      </c>
      <c r="M55" s="431"/>
      <c r="N55" s="432"/>
      <c r="O55" s="436">
        <v>42491</v>
      </c>
      <c r="P55" s="437"/>
      <c r="Q55" s="438"/>
      <c r="R55" s="430" t="s">
        <v>268</v>
      </c>
      <c r="S55" s="431"/>
      <c r="T55" s="431"/>
      <c r="U55" s="432"/>
    </row>
    <row r="56" spans="2:21" hidden="1" outlineLevel="1" x14ac:dyDescent="0.2">
      <c r="B56" s="411"/>
      <c r="C56" s="412"/>
      <c r="D56" s="429"/>
      <c r="E56" s="425"/>
      <c r="F56" s="426"/>
      <c r="G56" s="426"/>
      <c r="H56" s="426"/>
      <c r="I56" s="426"/>
      <c r="J56" s="426"/>
      <c r="K56" s="427"/>
      <c r="L56" s="433"/>
      <c r="M56" s="434"/>
      <c r="N56" s="435"/>
      <c r="O56" s="439"/>
      <c r="P56" s="440"/>
      <c r="Q56" s="441"/>
      <c r="R56" s="433"/>
      <c r="S56" s="434"/>
      <c r="T56" s="434"/>
      <c r="U56" s="435"/>
    </row>
    <row r="57" spans="2:21" hidden="1" outlineLevel="1" x14ac:dyDescent="0.2">
      <c r="B57" s="413"/>
      <c r="C57" s="414"/>
      <c r="D57" s="56"/>
      <c r="E57" s="406"/>
      <c r="F57" s="407"/>
      <c r="G57" s="407"/>
      <c r="H57" s="407"/>
      <c r="I57" s="407"/>
      <c r="J57" s="407"/>
      <c r="K57" s="408"/>
      <c r="L57" s="406"/>
      <c r="M57" s="407"/>
      <c r="N57" s="408"/>
      <c r="O57" s="406"/>
      <c r="P57" s="407"/>
      <c r="Q57" s="408"/>
      <c r="R57" s="406"/>
      <c r="S57" s="407"/>
      <c r="T57" s="407"/>
      <c r="U57" s="408"/>
    </row>
    <row r="58" spans="2:21" collapsed="1" x14ac:dyDescent="0.2"/>
    <row r="59" spans="2:21" ht="18.75" customHeight="1" x14ac:dyDescent="0.2">
      <c r="B59" s="442">
        <v>2018</v>
      </c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</row>
    <row r="60" spans="2:21" ht="14.25" hidden="1" customHeight="1" outlineLevel="1" x14ac:dyDescent="0.2">
      <c r="B60" s="409" t="s">
        <v>260</v>
      </c>
      <c r="C60" s="410"/>
      <c r="D60" s="53" t="s">
        <v>179</v>
      </c>
      <c r="E60" s="415">
        <f>H32</f>
        <v>2</v>
      </c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</row>
    <row r="61" spans="2:21" s="15" customFormat="1" ht="14.25" hidden="1" customHeight="1" outlineLevel="1" x14ac:dyDescent="0.2">
      <c r="B61" s="411"/>
      <c r="C61" s="412"/>
      <c r="D61" s="54" t="s">
        <v>180</v>
      </c>
      <c r="E61" s="415">
        <f>H34</f>
        <v>0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</row>
    <row r="62" spans="2:21" hidden="1" outlineLevel="1" x14ac:dyDescent="0.2">
      <c r="B62" s="411"/>
      <c r="C62" s="412"/>
      <c r="D62" s="54" t="s">
        <v>181</v>
      </c>
      <c r="E62" s="415" t="s">
        <v>433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</row>
    <row r="63" spans="2:21" hidden="1" outlineLevel="1" x14ac:dyDescent="0.2">
      <c r="B63" s="411"/>
      <c r="C63" s="412"/>
      <c r="D63" s="419" t="s">
        <v>182</v>
      </c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20"/>
    </row>
    <row r="64" spans="2:21" ht="12" hidden="1" customHeight="1" outlineLevel="1" x14ac:dyDescent="0.2">
      <c r="B64" s="411"/>
      <c r="C64" s="412"/>
      <c r="D64" s="55" t="s">
        <v>183</v>
      </c>
      <c r="E64" s="421" t="s">
        <v>184</v>
      </c>
      <c r="F64" s="421"/>
      <c r="G64" s="421"/>
      <c r="H64" s="421"/>
      <c r="I64" s="421"/>
      <c r="J64" s="421"/>
      <c r="K64" s="421"/>
      <c r="L64" s="421" t="s">
        <v>0</v>
      </c>
      <c r="M64" s="421"/>
      <c r="N64" s="421"/>
      <c r="O64" s="421" t="s">
        <v>185</v>
      </c>
      <c r="P64" s="421"/>
      <c r="Q64" s="421"/>
      <c r="R64" s="421" t="s">
        <v>186</v>
      </c>
      <c r="S64" s="421"/>
      <c r="T64" s="421"/>
      <c r="U64" s="421"/>
    </row>
    <row r="65" spans="2:21" hidden="1" outlineLevel="1" x14ac:dyDescent="0.2">
      <c r="B65" s="411"/>
      <c r="C65" s="412"/>
      <c r="D65" s="89">
        <v>1</v>
      </c>
      <c r="E65" s="443" t="s">
        <v>434</v>
      </c>
      <c r="F65" s="415"/>
      <c r="G65" s="415"/>
      <c r="H65" s="415"/>
      <c r="I65" s="415"/>
      <c r="J65" s="415"/>
      <c r="K65" s="416"/>
      <c r="L65" s="444" t="s">
        <v>267</v>
      </c>
      <c r="M65" s="445"/>
      <c r="N65" s="446"/>
      <c r="O65" s="447">
        <v>43524</v>
      </c>
      <c r="P65" s="445"/>
      <c r="Q65" s="446"/>
      <c r="R65" s="444" t="s">
        <v>439</v>
      </c>
      <c r="S65" s="445"/>
      <c r="T65" s="445"/>
      <c r="U65" s="446"/>
    </row>
    <row r="66" spans="2:21" hidden="1" outlineLevel="1" x14ac:dyDescent="0.2">
      <c r="B66" s="411"/>
      <c r="C66" s="412"/>
      <c r="D66" s="56"/>
      <c r="E66" s="57"/>
      <c r="F66" s="51"/>
      <c r="G66" s="51"/>
      <c r="H66" s="51"/>
      <c r="I66" s="51"/>
      <c r="J66" s="51"/>
      <c r="K66" s="58"/>
      <c r="L66" s="57"/>
      <c r="M66" s="51"/>
      <c r="N66" s="58"/>
      <c r="O66" s="57"/>
      <c r="P66" s="51"/>
      <c r="Q66" s="58"/>
      <c r="R66" s="57"/>
      <c r="S66" s="51"/>
      <c r="T66" s="51"/>
      <c r="U66" s="58"/>
    </row>
    <row r="67" spans="2:21" s="15" customFormat="1" ht="11.25" hidden="1" outlineLevel="1" x14ac:dyDescent="0.2">
      <c r="B67" s="413"/>
      <c r="C67" s="414"/>
      <c r="D67" s="56"/>
      <c r="E67" s="406"/>
      <c r="F67" s="407"/>
      <c r="G67" s="407"/>
      <c r="H67" s="407"/>
      <c r="I67" s="407"/>
      <c r="J67" s="407"/>
      <c r="K67" s="408"/>
      <c r="L67" s="406"/>
      <c r="M67" s="407"/>
      <c r="N67" s="408"/>
      <c r="O67" s="406"/>
      <c r="P67" s="407"/>
      <c r="Q67" s="408"/>
      <c r="R67" s="406"/>
      <c r="S67" s="407"/>
      <c r="T67" s="407"/>
      <c r="U67" s="408"/>
    </row>
    <row r="68" spans="2:21" s="52" customFormat="1" ht="3.75" hidden="1" customHeight="1" outlineLevel="1" x14ac:dyDescent="0.2"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</row>
    <row r="69" spans="2:21" ht="14.25" hidden="1" customHeight="1" outlineLevel="1" x14ac:dyDescent="0.2">
      <c r="B69" s="409" t="s">
        <v>261</v>
      </c>
      <c r="C69" s="410"/>
      <c r="D69" s="53" t="s">
        <v>179</v>
      </c>
      <c r="E69" s="415">
        <f>K32</f>
        <v>1</v>
      </c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</row>
    <row r="70" spans="2:21" s="15" customFormat="1" ht="14.25" hidden="1" customHeight="1" outlineLevel="1" x14ac:dyDescent="0.2">
      <c r="B70" s="411"/>
      <c r="C70" s="412"/>
      <c r="D70" s="54" t="s">
        <v>180</v>
      </c>
      <c r="E70" s="415">
        <f>K34</f>
        <v>0</v>
      </c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</row>
    <row r="71" spans="2:21" hidden="1" outlineLevel="1" x14ac:dyDescent="0.2">
      <c r="B71" s="411"/>
      <c r="C71" s="412"/>
      <c r="D71" s="54" t="s">
        <v>181</v>
      </c>
      <c r="E71" s="415" t="s">
        <v>433</v>
      </c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</row>
    <row r="72" spans="2:21" hidden="1" outlineLevel="1" x14ac:dyDescent="0.2">
      <c r="B72" s="411"/>
      <c r="C72" s="412"/>
      <c r="D72" s="419" t="s">
        <v>182</v>
      </c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20"/>
    </row>
    <row r="73" spans="2:21" ht="12" hidden="1" customHeight="1" outlineLevel="1" x14ac:dyDescent="0.2">
      <c r="B73" s="411"/>
      <c r="C73" s="412"/>
      <c r="D73" s="55" t="s">
        <v>183</v>
      </c>
      <c r="E73" s="421" t="s">
        <v>184</v>
      </c>
      <c r="F73" s="421"/>
      <c r="G73" s="421"/>
      <c r="H73" s="421"/>
      <c r="I73" s="421"/>
      <c r="J73" s="421"/>
      <c r="K73" s="421"/>
      <c r="L73" s="421" t="s">
        <v>0</v>
      </c>
      <c r="M73" s="421"/>
      <c r="N73" s="421"/>
      <c r="O73" s="421" t="s">
        <v>185</v>
      </c>
      <c r="P73" s="421"/>
      <c r="Q73" s="421"/>
      <c r="R73" s="421" t="s">
        <v>186</v>
      </c>
      <c r="S73" s="421"/>
      <c r="T73" s="421"/>
      <c r="U73" s="421"/>
    </row>
    <row r="74" spans="2:21" hidden="1" outlineLevel="1" x14ac:dyDescent="0.2">
      <c r="B74" s="411"/>
      <c r="C74" s="412"/>
      <c r="D74" s="89">
        <v>1</v>
      </c>
      <c r="E74" s="443" t="s">
        <v>434</v>
      </c>
      <c r="F74" s="415"/>
      <c r="G74" s="415"/>
      <c r="H74" s="415"/>
      <c r="I74" s="415"/>
      <c r="J74" s="415"/>
      <c r="K74" s="416"/>
      <c r="L74" s="444" t="s">
        <v>267</v>
      </c>
      <c r="M74" s="445"/>
      <c r="N74" s="446"/>
      <c r="O74" s="447">
        <v>43524</v>
      </c>
      <c r="P74" s="445"/>
      <c r="Q74" s="446"/>
      <c r="R74" s="444" t="s">
        <v>439</v>
      </c>
      <c r="S74" s="445"/>
      <c r="T74" s="445"/>
      <c r="U74" s="446"/>
    </row>
    <row r="75" spans="2:21" hidden="1" outlineLevel="1" x14ac:dyDescent="0.2">
      <c r="B75" s="411"/>
      <c r="C75" s="412"/>
      <c r="D75" s="56"/>
      <c r="E75" s="57"/>
      <c r="F75" s="51"/>
      <c r="G75" s="51"/>
      <c r="H75" s="51"/>
      <c r="I75" s="51"/>
      <c r="J75" s="51"/>
      <c r="K75" s="58"/>
      <c r="L75" s="57"/>
      <c r="M75" s="51"/>
      <c r="N75" s="58"/>
      <c r="O75" s="57"/>
      <c r="P75" s="51"/>
      <c r="Q75" s="58"/>
      <c r="R75" s="57"/>
      <c r="S75" s="51"/>
      <c r="T75" s="51"/>
      <c r="U75" s="58"/>
    </row>
    <row r="76" spans="2:21" s="15" customFormat="1" ht="11.25" hidden="1" outlineLevel="1" x14ac:dyDescent="0.2">
      <c r="B76" s="413"/>
      <c r="C76" s="414"/>
      <c r="D76" s="56"/>
      <c r="E76" s="406"/>
      <c r="F76" s="407"/>
      <c r="G76" s="407"/>
      <c r="H76" s="407"/>
      <c r="I76" s="407"/>
      <c r="J76" s="407"/>
      <c r="K76" s="408"/>
      <c r="L76" s="406"/>
      <c r="M76" s="407"/>
      <c r="N76" s="408"/>
      <c r="O76" s="406"/>
      <c r="P76" s="407"/>
      <c r="Q76" s="408"/>
      <c r="R76" s="406"/>
      <c r="S76" s="407"/>
      <c r="T76" s="407"/>
      <c r="U76" s="408"/>
    </row>
    <row r="77" spans="2:21" collapsed="1" x14ac:dyDescent="0.2"/>
    <row r="78" spans="2:21" ht="18.75" customHeight="1" x14ac:dyDescent="0.2">
      <c r="B78" s="442">
        <v>2019</v>
      </c>
      <c r="C78" s="442"/>
      <c r="D78" s="442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2"/>
      <c r="S78" s="442"/>
      <c r="T78" s="442"/>
      <c r="U78" s="442"/>
    </row>
    <row r="79" spans="2:21" hidden="1" outlineLevel="1" x14ac:dyDescent="0.2">
      <c r="B79" s="409" t="s">
        <v>260</v>
      </c>
      <c r="C79" s="410"/>
      <c r="D79" s="53" t="s">
        <v>179</v>
      </c>
      <c r="E79" s="415">
        <f>O32</f>
        <v>1</v>
      </c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6"/>
    </row>
    <row r="80" spans="2:21" hidden="1" outlineLevel="1" x14ac:dyDescent="0.2">
      <c r="B80" s="411"/>
      <c r="C80" s="412"/>
      <c r="D80" s="54" t="s">
        <v>180</v>
      </c>
      <c r="E80" s="415">
        <f>O34</f>
        <v>14</v>
      </c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6"/>
    </row>
    <row r="81" spans="2:21" hidden="1" outlineLevel="1" x14ac:dyDescent="0.2">
      <c r="B81" s="411"/>
      <c r="C81" s="412"/>
      <c r="D81" s="54" t="s">
        <v>181</v>
      </c>
      <c r="E81" s="415" t="s">
        <v>463</v>
      </c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6"/>
    </row>
    <row r="82" spans="2:21" hidden="1" outlineLevel="1" x14ac:dyDescent="0.2">
      <c r="B82" s="411"/>
      <c r="C82" s="412"/>
      <c r="D82" s="419" t="s">
        <v>182</v>
      </c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20"/>
    </row>
    <row r="83" spans="2:21" hidden="1" outlineLevel="1" x14ac:dyDescent="0.2">
      <c r="B83" s="411"/>
      <c r="C83" s="412"/>
      <c r="D83" s="55" t="s">
        <v>183</v>
      </c>
      <c r="E83" s="421" t="s">
        <v>184</v>
      </c>
      <c r="F83" s="421"/>
      <c r="G83" s="421"/>
      <c r="H83" s="421"/>
      <c r="I83" s="421"/>
      <c r="J83" s="421"/>
      <c r="K83" s="421"/>
      <c r="L83" s="421" t="s">
        <v>0</v>
      </c>
      <c r="M83" s="421"/>
      <c r="N83" s="421"/>
      <c r="O83" s="421" t="s">
        <v>185</v>
      </c>
      <c r="P83" s="421"/>
      <c r="Q83" s="421"/>
      <c r="R83" s="421" t="s">
        <v>186</v>
      </c>
      <c r="S83" s="421"/>
      <c r="T83" s="421"/>
      <c r="U83" s="421"/>
    </row>
    <row r="84" spans="2:21" hidden="1" outlineLevel="1" x14ac:dyDescent="0.2">
      <c r="B84" s="411"/>
      <c r="C84" s="412"/>
      <c r="D84" s="89"/>
      <c r="E84" s="443"/>
      <c r="F84" s="415"/>
      <c r="G84" s="415"/>
      <c r="H84" s="415"/>
      <c r="I84" s="415"/>
      <c r="J84" s="415"/>
      <c r="K84" s="416"/>
      <c r="L84" s="444"/>
      <c r="M84" s="445"/>
      <c r="N84" s="446"/>
      <c r="O84" s="447"/>
      <c r="P84" s="445"/>
      <c r="Q84" s="446"/>
      <c r="R84" s="444"/>
      <c r="S84" s="445"/>
      <c r="T84" s="445"/>
      <c r="U84" s="446"/>
    </row>
    <row r="85" spans="2:21" hidden="1" outlineLevel="1" x14ac:dyDescent="0.2">
      <c r="B85" s="411"/>
      <c r="C85" s="412"/>
      <c r="D85" s="89"/>
      <c r="E85" s="149"/>
      <c r="F85" s="150"/>
      <c r="G85" s="150"/>
      <c r="H85" s="150"/>
      <c r="I85" s="150"/>
      <c r="J85" s="150"/>
      <c r="K85" s="151"/>
      <c r="L85" s="149"/>
      <c r="M85" s="150"/>
      <c r="N85" s="151"/>
      <c r="O85" s="149"/>
      <c r="P85" s="150"/>
      <c r="Q85" s="151"/>
      <c r="R85" s="149"/>
      <c r="S85" s="150"/>
      <c r="T85" s="150"/>
      <c r="U85" s="151"/>
    </row>
    <row r="86" spans="2:21" hidden="1" outlineLevel="1" x14ac:dyDescent="0.2">
      <c r="B86" s="413"/>
      <c r="C86" s="414"/>
      <c r="D86" s="89"/>
      <c r="E86" s="444"/>
      <c r="F86" s="445"/>
      <c r="G86" s="445"/>
      <c r="H86" s="445"/>
      <c r="I86" s="445"/>
      <c r="J86" s="445"/>
      <c r="K86" s="446"/>
      <c r="L86" s="444"/>
      <c r="M86" s="445"/>
      <c r="N86" s="446"/>
      <c r="O86" s="444"/>
      <c r="P86" s="445"/>
      <c r="Q86" s="446"/>
      <c r="R86" s="444"/>
      <c r="S86" s="445"/>
      <c r="T86" s="445"/>
      <c r="U86" s="446"/>
    </row>
    <row r="87" spans="2:21" s="52" customFormat="1" ht="3.75" hidden="1" customHeight="1" outlineLevel="1" x14ac:dyDescent="0.2"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  <c r="U87" s="407"/>
    </row>
    <row r="88" spans="2:21" hidden="1" outlineLevel="1" x14ac:dyDescent="0.2">
      <c r="B88" s="409" t="s">
        <v>261</v>
      </c>
      <c r="C88" s="410"/>
      <c r="D88" s="53" t="s">
        <v>179</v>
      </c>
      <c r="E88" s="415">
        <f>R32</f>
        <v>3</v>
      </c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  <c r="R88" s="415"/>
      <c r="S88" s="415"/>
      <c r="T88" s="415"/>
      <c r="U88" s="416"/>
    </row>
    <row r="89" spans="2:21" hidden="1" outlineLevel="1" x14ac:dyDescent="0.2">
      <c r="B89" s="411"/>
      <c r="C89" s="412"/>
      <c r="D89" s="54" t="s">
        <v>180</v>
      </c>
      <c r="E89" s="415">
        <f>R34</f>
        <v>0</v>
      </c>
      <c r="F89" s="415"/>
      <c r="G89" s="415"/>
      <c r="H89" s="415"/>
      <c r="I89" s="415"/>
      <c r="J89" s="415"/>
      <c r="K89" s="415"/>
      <c r="L89" s="415"/>
      <c r="M89" s="415"/>
      <c r="N89" s="415"/>
      <c r="O89" s="415"/>
      <c r="P89" s="415"/>
      <c r="Q89" s="415"/>
      <c r="R89" s="415"/>
      <c r="S89" s="415"/>
      <c r="T89" s="415"/>
      <c r="U89" s="416"/>
    </row>
    <row r="90" spans="2:21" hidden="1" outlineLevel="1" x14ac:dyDescent="0.2">
      <c r="B90" s="411"/>
      <c r="C90" s="412"/>
      <c r="D90" s="54" t="s">
        <v>181</v>
      </c>
      <c r="E90" s="415" t="s">
        <v>506</v>
      </c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6"/>
    </row>
    <row r="91" spans="2:21" hidden="1" outlineLevel="1" x14ac:dyDescent="0.2">
      <c r="B91" s="411"/>
      <c r="C91" s="412"/>
      <c r="D91" s="419" t="s">
        <v>182</v>
      </c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20"/>
    </row>
    <row r="92" spans="2:21" hidden="1" outlineLevel="1" x14ac:dyDescent="0.2">
      <c r="B92" s="411"/>
      <c r="C92" s="412"/>
      <c r="D92" s="55" t="s">
        <v>183</v>
      </c>
      <c r="E92" s="421" t="s">
        <v>184</v>
      </c>
      <c r="F92" s="421"/>
      <c r="G92" s="421"/>
      <c r="H92" s="421"/>
      <c r="I92" s="421"/>
      <c r="J92" s="421"/>
      <c r="K92" s="421"/>
      <c r="L92" s="421" t="s">
        <v>0</v>
      </c>
      <c r="M92" s="421"/>
      <c r="N92" s="421"/>
      <c r="O92" s="421" t="s">
        <v>185</v>
      </c>
      <c r="P92" s="421"/>
      <c r="Q92" s="421"/>
      <c r="R92" s="421" t="s">
        <v>186</v>
      </c>
      <c r="S92" s="421"/>
      <c r="T92" s="421"/>
      <c r="U92" s="421"/>
    </row>
    <row r="93" spans="2:21" hidden="1" outlineLevel="1" x14ac:dyDescent="0.2">
      <c r="B93" s="411"/>
      <c r="C93" s="412"/>
      <c r="D93" s="89"/>
      <c r="E93" s="443"/>
      <c r="F93" s="415"/>
      <c r="G93" s="415"/>
      <c r="H93" s="415"/>
      <c r="I93" s="415"/>
      <c r="J93" s="415"/>
      <c r="K93" s="416"/>
      <c r="L93" s="444"/>
      <c r="M93" s="445"/>
      <c r="N93" s="446"/>
      <c r="O93" s="447"/>
      <c r="P93" s="445"/>
      <c r="Q93" s="446"/>
      <c r="R93" s="444"/>
      <c r="S93" s="445"/>
      <c r="T93" s="445"/>
      <c r="U93" s="446"/>
    </row>
    <row r="94" spans="2:21" hidden="1" outlineLevel="1" x14ac:dyDescent="0.2">
      <c r="B94" s="411"/>
      <c r="C94" s="412"/>
      <c r="D94" s="56"/>
      <c r="E94" s="57"/>
      <c r="F94" s="51"/>
      <c r="G94" s="51"/>
      <c r="H94" s="51"/>
      <c r="I94" s="51"/>
      <c r="J94" s="51"/>
      <c r="K94" s="58"/>
      <c r="L94" s="57"/>
      <c r="M94" s="51"/>
      <c r="N94" s="58"/>
      <c r="O94" s="57"/>
      <c r="P94" s="51"/>
      <c r="Q94" s="58"/>
      <c r="R94" s="57"/>
      <c r="S94" s="51"/>
      <c r="T94" s="51"/>
      <c r="U94" s="58"/>
    </row>
    <row r="95" spans="2:21" hidden="1" outlineLevel="1" x14ac:dyDescent="0.2">
      <c r="B95" s="413"/>
      <c r="C95" s="414"/>
      <c r="D95" s="56"/>
      <c r="E95" s="406"/>
      <c r="F95" s="407"/>
      <c r="G95" s="407"/>
      <c r="H95" s="407"/>
      <c r="I95" s="407"/>
      <c r="J95" s="407"/>
      <c r="K95" s="408"/>
      <c r="L95" s="406"/>
      <c r="M95" s="407"/>
      <c r="N95" s="408"/>
      <c r="O95" s="406"/>
      <c r="P95" s="407"/>
      <c r="Q95" s="408"/>
      <c r="R95" s="406"/>
      <c r="S95" s="407"/>
      <c r="T95" s="407"/>
      <c r="U95" s="408"/>
    </row>
    <row r="96" spans="2:21" collapsed="1" x14ac:dyDescent="0.2"/>
    <row r="97" spans="2:21" x14ac:dyDescent="0.2"/>
    <row r="98" spans="2:21" x14ac:dyDescent="0.2"/>
    <row r="99" spans="2:21" s="15" customFormat="1" ht="20.25" customHeight="1" x14ac:dyDescent="0.2">
      <c r="B99" s="448" t="s">
        <v>313</v>
      </c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</row>
    <row r="100" spans="2:21" hidden="1" outlineLevel="1" x14ac:dyDescent="0.2">
      <c r="C100" s="362" t="s">
        <v>364</v>
      </c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</row>
    <row r="101" spans="2:21" hidden="1" outlineLevel="1" x14ac:dyDescent="0.2"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</row>
    <row r="102" spans="2:21" hidden="1" outlineLevel="1" x14ac:dyDescent="0.2">
      <c r="C102" s="362"/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</row>
    <row r="103" spans="2:21" hidden="1" outlineLevel="1" x14ac:dyDescent="0.2"/>
    <row r="104" spans="2:21" collapsed="1" x14ac:dyDescent="0.2"/>
    <row r="105" spans="2:21" x14ac:dyDescent="0.2"/>
    <row r="106" spans="2:21" s="15" customFormat="1" ht="20.25" customHeight="1" x14ac:dyDescent="0.2">
      <c r="B106" s="448" t="s">
        <v>314</v>
      </c>
      <c r="C106" s="448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</row>
    <row r="107" spans="2:21" hidden="1" outlineLevel="1" x14ac:dyDescent="0.2">
      <c r="C107" s="362" t="s">
        <v>364</v>
      </c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</row>
    <row r="108" spans="2:21" hidden="1" outlineLevel="1" x14ac:dyDescent="0.2">
      <c r="C108" s="362" t="s">
        <v>464</v>
      </c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</row>
    <row r="109" spans="2:21" hidden="1" outlineLevel="1" x14ac:dyDescent="0.2">
      <c r="C109" s="362" t="s">
        <v>465</v>
      </c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</row>
    <row r="110" spans="2:21" hidden="1" outlineLevel="1" x14ac:dyDescent="0.2">
      <c r="C110" s="362" t="s">
        <v>466</v>
      </c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</row>
    <row r="111" spans="2:21" hidden="1" outlineLevel="1" x14ac:dyDescent="0.2">
      <c r="E111" s="130"/>
    </row>
    <row r="112" spans="2:21" collapsed="1" x14ac:dyDescent="0.2">
      <c r="E112" s="130"/>
    </row>
    <row r="113" spans="5:5" x14ac:dyDescent="0.2">
      <c r="E113" s="130"/>
    </row>
    <row r="114" spans="5:5" x14ac:dyDescent="0.2"/>
    <row r="115" spans="5:5" x14ac:dyDescent="0.2"/>
    <row r="116" spans="5:5" hidden="1" x14ac:dyDescent="0.2"/>
    <row r="117" spans="5:5" hidden="1" x14ac:dyDescent="0.2"/>
    <row r="118" spans="5:5" hidden="1" x14ac:dyDescent="0.2"/>
    <row r="119" spans="5:5" hidden="1" x14ac:dyDescent="0.2"/>
    <row r="120" spans="5:5" hidden="1" x14ac:dyDescent="0.2"/>
    <row r="121" spans="5:5" hidden="1" x14ac:dyDescent="0.2"/>
    <row r="122" spans="5:5" hidden="1" x14ac:dyDescent="0.2"/>
    <row r="123" spans="5:5" hidden="1" x14ac:dyDescent="0.2"/>
    <row r="124" spans="5:5" x14ac:dyDescent="0.2"/>
    <row r="125" spans="5:5" x14ac:dyDescent="0.2"/>
    <row r="126" spans="5:5" x14ac:dyDescent="0.2"/>
    <row r="127" spans="5:5" x14ac:dyDescent="0.2"/>
    <row r="128" spans="5:5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</sheetData>
  <mergeCells count="189">
    <mergeCell ref="O22:U22"/>
    <mergeCell ref="B21:D25"/>
    <mergeCell ref="E26:G26"/>
    <mergeCell ref="H26:U26"/>
    <mergeCell ref="H35:N35"/>
    <mergeCell ref="O35:U35"/>
    <mergeCell ref="H25:U25"/>
    <mergeCell ref="H37:N37"/>
    <mergeCell ref="O37:U37"/>
    <mergeCell ref="H32:J32"/>
    <mergeCell ref="K32:N32"/>
    <mergeCell ref="O32:Q32"/>
    <mergeCell ref="R32:U32"/>
    <mergeCell ref="H33:N33"/>
    <mergeCell ref="O33:U33"/>
    <mergeCell ref="H34:J34"/>
    <mergeCell ref="K34:N34"/>
    <mergeCell ref="O34:Q34"/>
    <mergeCell ref="R34:U34"/>
    <mergeCell ref="B99:U99"/>
    <mergeCell ref="C100:U100"/>
    <mergeCell ref="C101:U101"/>
    <mergeCell ref="C102:U102"/>
    <mergeCell ref="B106:U106"/>
    <mergeCell ref="C107:U107"/>
    <mergeCell ref="C108:U108"/>
    <mergeCell ref="C109:U109"/>
    <mergeCell ref="E95:K95"/>
    <mergeCell ref="L95:N95"/>
    <mergeCell ref="O95:Q95"/>
    <mergeCell ref="R95:U95"/>
    <mergeCell ref="B87:U87"/>
    <mergeCell ref="B88:C95"/>
    <mergeCell ref="E88:U88"/>
    <mergeCell ref="E89:U89"/>
    <mergeCell ref="E90:U90"/>
    <mergeCell ref="D91:U91"/>
    <mergeCell ref="E92:K92"/>
    <mergeCell ref="L92:N92"/>
    <mergeCell ref="O92:Q92"/>
    <mergeCell ref="R92:U92"/>
    <mergeCell ref="E93:K93"/>
    <mergeCell ref="L93:N93"/>
    <mergeCell ref="O93:Q93"/>
    <mergeCell ref="R93:U93"/>
    <mergeCell ref="B78:U78"/>
    <mergeCell ref="B79:C86"/>
    <mergeCell ref="E79:U79"/>
    <mergeCell ref="E80:U80"/>
    <mergeCell ref="E81:U81"/>
    <mergeCell ref="D82:U82"/>
    <mergeCell ref="E83:K83"/>
    <mergeCell ref="L83:N83"/>
    <mergeCell ref="O83:Q83"/>
    <mergeCell ref="R83:U83"/>
    <mergeCell ref="E84:K84"/>
    <mergeCell ref="L84:N84"/>
    <mergeCell ref="O84:Q84"/>
    <mergeCell ref="R84:U84"/>
    <mergeCell ref="E86:K86"/>
    <mergeCell ref="L86:N86"/>
    <mergeCell ref="O86:Q86"/>
    <mergeCell ref="R86:U86"/>
    <mergeCell ref="B68:U68"/>
    <mergeCell ref="B69:C76"/>
    <mergeCell ref="E71:U71"/>
    <mergeCell ref="D72:U72"/>
    <mergeCell ref="E74:K74"/>
    <mergeCell ref="L74:N74"/>
    <mergeCell ref="O74:Q74"/>
    <mergeCell ref="R74:U74"/>
    <mergeCell ref="E76:K76"/>
    <mergeCell ref="L76:N76"/>
    <mergeCell ref="O76:Q76"/>
    <mergeCell ref="R76:U76"/>
    <mergeCell ref="E69:U69"/>
    <mergeCell ref="E70:U70"/>
    <mergeCell ref="E73:K73"/>
    <mergeCell ref="L73:N73"/>
    <mergeCell ref="O73:Q73"/>
    <mergeCell ref="R73:U73"/>
    <mergeCell ref="B59:U59"/>
    <mergeCell ref="B60:C67"/>
    <mergeCell ref="E62:U62"/>
    <mergeCell ref="D63:U63"/>
    <mergeCell ref="E65:K65"/>
    <mergeCell ref="L65:N65"/>
    <mergeCell ref="O65:Q65"/>
    <mergeCell ref="R65:U65"/>
    <mergeCell ref="E67:K67"/>
    <mergeCell ref="L67:N67"/>
    <mergeCell ref="O67:Q67"/>
    <mergeCell ref="R67:U67"/>
    <mergeCell ref="E60:U60"/>
    <mergeCell ref="E61:U61"/>
    <mergeCell ref="E64:K64"/>
    <mergeCell ref="L64:N64"/>
    <mergeCell ref="O64:Q64"/>
    <mergeCell ref="R64:U64"/>
    <mergeCell ref="E55:K56"/>
    <mergeCell ref="D55:D56"/>
    <mergeCell ref="L55:N56"/>
    <mergeCell ref="O55:Q56"/>
    <mergeCell ref="E48:K48"/>
    <mergeCell ref="E41:U41"/>
    <mergeCell ref="R55:U56"/>
    <mergeCell ref="E42:U42"/>
    <mergeCell ref="E43:U43"/>
    <mergeCell ref="D44:U44"/>
    <mergeCell ref="E45:K45"/>
    <mergeCell ref="L45:N45"/>
    <mergeCell ref="O45:Q45"/>
    <mergeCell ref="R45:U45"/>
    <mergeCell ref="E46:K46"/>
    <mergeCell ref="L46:N46"/>
    <mergeCell ref="O46:Q46"/>
    <mergeCell ref="R46:U46"/>
    <mergeCell ref="B11:D11"/>
    <mergeCell ref="B13:D13"/>
    <mergeCell ref="B15:D15"/>
    <mergeCell ref="B17:D17"/>
    <mergeCell ref="B37:G37"/>
    <mergeCell ref="E57:K57"/>
    <mergeCell ref="L57:N57"/>
    <mergeCell ref="O57:Q57"/>
    <mergeCell ref="R57:U57"/>
    <mergeCell ref="L48:N48"/>
    <mergeCell ref="O48:Q48"/>
    <mergeCell ref="R48:U48"/>
    <mergeCell ref="B49:U49"/>
    <mergeCell ref="B50:C57"/>
    <mergeCell ref="E50:U50"/>
    <mergeCell ref="E51:U51"/>
    <mergeCell ref="E52:U52"/>
    <mergeCell ref="D53:U53"/>
    <mergeCell ref="E54:K54"/>
    <mergeCell ref="L54:N54"/>
    <mergeCell ref="O54:Q54"/>
    <mergeCell ref="R54:U54"/>
    <mergeCell ref="B41:C48"/>
    <mergeCell ref="E14:U14"/>
    <mergeCell ref="B12:D12"/>
    <mergeCell ref="B14:D14"/>
    <mergeCell ref="B20:D20"/>
    <mergeCell ref="H29:U29"/>
    <mergeCell ref="E19:U19"/>
    <mergeCell ref="E20:U20"/>
    <mergeCell ref="B29:B31"/>
    <mergeCell ref="C29:G31"/>
    <mergeCell ref="B19:D19"/>
    <mergeCell ref="H30:N30"/>
    <mergeCell ref="O30:U30"/>
    <mergeCell ref="H31:J31"/>
    <mergeCell ref="K31:N31"/>
    <mergeCell ref="O31:Q31"/>
    <mergeCell ref="R31:U31"/>
    <mergeCell ref="E22:G22"/>
    <mergeCell ref="E23:G23"/>
    <mergeCell ref="H23:U23"/>
    <mergeCell ref="E24:G24"/>
    <mergeCell ref="H24:U24"/>
    <mergeCell ref="E25:G25"/>
    <mergeCell ref="H21:N21"/>
    <mergeCell ref="O21:U21"/>
    <mergeCell ref="H22:N22"/>
    <mergeCell ref="C110:U110"/>
    <mergeCell ref="B40:U40"/>
    <mergeCell ref="B2:D4"/>
    <mergeCell ref="E2:U4"/>
    <mergeCell ref="B6:U6"/>
    <mergeCell ref="B16:D16"/>
    <mergeCell ref="B18:D18"/>
    <mergeCell ref="E15:U15"/>
    <mergeCell ref="E16:U16"/>
    <mergeCell ref="E17:U17"/>
    <mergeCell ref="E18:U18"/>
    <mergeCell ref="E10:U10"/>
    <mergeCell ref="B7:B8"/>
    <mergeCell ref="C7:U8"/>
    <mergeCell ref="E11:U11"/>
    <mergeCell ref="B10:D10"/>
    <mergeCell ref="B28:U28"/>
    <mergeCell ref="B39:U39"/>
    <mergeCell ref="B35:G35"/>
    <mergeCell ref="B34:G34"/>
    <mergeCell ref="B32:G32"/>
    <mergeCell ref="B33:G33"/>
    <mergeCell ref="E12:U12"/>
    <mergeCell ref="E13:U13"/>
  </mergeCells>
  <conditionalFormatting sqref="E11">
    <cfRule type="expression" priority="70" stopIfTrue="1">
      <formula>#REF!=""</formula>
    </cfRule>
    <cfRule type="expression" dxfId="153" priority="71" stopIfTrue="1">
      <formula>E11&lt;&gt;""</formula>
    </cfRule>
    <cfRule type="expression" dxfId="152" priority="72" stopIfTrue="1">
      <formula>#REF!&lt;&gt;""</formula>
    </cfRule>
  </conditionalFormatting>
  <conditionalFormatting sqref="E13 E15 E17 E19">
    <cfRule type="expression" priority="22" stopIfTrue="1">
      <formula>#REF!=""</formula>
    </cfRule>
    <cfRule type="expression" dxfId="151" priority="23" stopIfTrue="1">
      <formula>E13&lt;&gt;""</formula>
    </cfRule>
    <cfRule type="expression" dxfId="150" priority="24" stopIfTrue="1">
      <formula>#REF!&lt;&gt;""</formula>
    </cfRule>
  </conditionalFormatting>
  <dataValidations disablePrompts="1" count="1">
    <dataValidation type="list" allowBlank="1" showInputMessage="1" showErrorMessage="1" sqref="D982902:D982928 D917366:D917392 D851830:D851856 D786294:D786320 D720758:D720784 D655222:D655248 D589686:D589712 D524150:D524176 D458614:D458640 D393078:D393104 D327542:D327568 D262006:D262032 D196470:D196496 D130934:D130960 D65398:D65424" xr:uid="{00000000-0002-0000-06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4" orientation="portrait" r:id="rId1"/>
  <headerFooter alignWithMargins="0">
    <oddFooter>&amp;L&amp;"-,Regular"&amp;7&amp;K01+042 010.2.2.001.02 R3&amp;C&amp;"Calibri,Regular"&amp;7 &amp;K01+04213/03/2019&amp;R&amp;"Calibri,Regular"&amp;7&amp;K01+042Página &amp;P de &amp;N</oddFooter>
  </headerFooter>
  <colBreaks count="1" manualBreakCount="1">
    <brk id="21" min="1" max="5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WWM296"/>
  <sheetViews>
    <sheetView showGridLines="0" showRuler="0" zoomScale="130" zoomScaleNormal="130" zoomScaleSheetLayoutView="100" zoomScalePageLayoutView="130" workbookViewId="0">
      <selection activeCell="B7" sqref="B7:B8"/>
    </sheetView>
  </sheetViews>
  <sheetFormatPr defaultColWidth="0" defaultRowHeight="12" customHeight="1" zeroHeight="1" outlineLevelRow="1" x14ac:dyDescent="0.2"/>
  <cols>
    <col min="1" max="1" width="3.5703125" style="9" customWidth="1"/>
    <col min="2" max="2" width="4.28515625" style="9" customWidth="1"/>
    <col min="3" max="3" width="13.42578125" style="12" customWidth="1"/>
    <col min="4" max="4" width="13.42578125" style="9" customWidth="1"/>
    <col min="5" max="5" width="4" style="13" customWidth="1"/>
    <col min="6" max="6" width="10.7109375" style="9" customWidth="1"/>
    <col min="7" max="7" width="7" style="9" customWidth="1"/>
    <col min="8" max="8" width="5.5703125" style="9" customWidth="1"/>
    <col min="9" max="9" width="6.28515625" style="9" customWidth="1"/>
    <col min="10" max="21" width="5.5703125" style="9" customWidth="1"/>
    <col min="22" max="22" width="3.5703125" style="9" customWidth="1"/>
    <col min="23" max="261" width="9.140625" style="9" hidden="1"/>
    <col min="262" max="262" width="10.5703125" style="9" hidden="1"/>
    <col min="263" max="263" width="10.140625" style="9" hidden="1"/>
    <col min="264" max="264" width="15.7109375" style="9" hidden="1"/>
    <col min="265" max="265" width="13.7109375" style="9" hidden="1"/>
    <col min="266" max="266" width="15.7109375" style="9" hidden="1"/>
    <col min="267" max="271" width="13.7109375" style="9" hidden="1"/>
    <col min="272" max="273" width="9.140625" style="9" hidden="1"/>
    <col min="274" max="274" width="12" style="9" hidden="1"/>
    <col min="275" max="517" width="9.140625" style="9" hidden="1"/>
    <col min="518" max="518" width="10.5703125" style="9" hidden="1"/>
    <col min="519" max="519" width="10.140625" style="9" hidden="1"/>
    <col min="520" max="520" width="15.7109375" style="9" hidden="1"/>
    <col min="521" max="521" width="13.7109375" style="9" hidden="1"/>
    <col min="522" max="522" width="15.7109375" style="9" hidden="1"/>
    <col min="523" max="527" width="13.7109375" style="9" hidden="1"/>
    <col min="528" max="529" width="9.140625" style="9" hidden="1"/>
    <col min="530" max="530" width="12" style="9" hidden="1"/>
    <col min="531" max="773" width="9.140625" style="9" hidden="1"/>
    <col min="774" max="774" width="10.5703125" style="9" hidden="1"/>
    <col min="775" max="775" width="10.140625" style="9" hidden="1"/>
    <col min="776" max="776" width="15.7109375" style="9" hidden="1"/>
    <col min="777" max="777" width="13.7109375" style="9" hidden="1"/>
    <col min="778" max="778" width="15.7109375" style="9" hidden="1"/>
    <col min="779" max="783" width="13.7109375" style="9" hidden="1"/>
    <col min="784" max="785" width="9.140625" style="9" hidden="1"/>
    <col min="786" max="786" width="12" style="9" hidden="1"/>
    <col min="787" max="1029" width="9.140625" style="9" hidden="1"/>
    <col min="1030" max="1030" width="10.5703125" style="9" hidden="1"/>
    <col min="1031" max="1031" width="10.140625" style="9" hidden="1"/>
    <col min="1032" max="1032" width="15.7109375" style="9" hidden="1"/>
    <col min="1033" max="1033" width="13.7109375" style="9" hidden="1"/>
    <col min="1034" max="1034" width="15.7109375" style="9" hidden="1"/>
    <col min="1035" max="1039" width="13.7109375" style="9" hidden="1"/>
    <col min="1040" max="1041" width="9.140625" style="9" hidden="1"/>
    <col min="1042" max="1042" width="12" style="9" hidden="1"/>
    <col min="1043" max="1285" width="9.140625" style="9" hidden="1"/>
    <col min="1286" max="1286" width="10.5703125" style="9" hidden="1"/>
    <col min="1287" max="1287" width="10.140625" style="9" hidden="1"/>
    <col min="1288" max="1288" width="15.7109375" style="9" hidden="1"/>
    <col min="1289" max="1289" width="13.7109375" style="9" hidden="1"/>
    <col min="1290" max="1290" width="15.7109375" style="9" hidden="1"/>
    <col min="1291" max="1295" width="13.7109375" style="9" hidden="1"/>
    <col min="1296" max="1297" width="9.140625" style="9" hidden="1"/>
    <col min="1298" max="1298" width="12" style="9" hidden="1"/>
    <col min="1299" max="1541" width="9.140625" style="9" hidden="1"/>
    <col min="1542" max="1542" width="10.5703125" style="9" hidden="1"/>
    <col min="1543" max="1543" width="10.140625" style="9" hidden="1"/>
    <col min="1544" max="1544" width="15.7109375" style="9" hidden="1"/>
    <col min="1545" max="1545" width="13.7109375" style="9" hidden="1"/>
    <col min="1546" max="1546" width="15.7109375" style="9" hidden="1"/>
    <col min="1547" max="1551" width="13.7109375" style="9" hidden="1"/>
    <col min="1552" max="1553" width="9.140625" style="9" hidden="1"/>
    <col min="1554" max="1554" width="12" style="9" hidden="1"/>
    <col min="1555" max="1797" width="9.140625" style="9" hidden="1"/>
    <col min="1798" max="1798" width="10.5703125" style="9" hidden="1"/>
    <col min="1799" max="1799" width="10.140625" style="9" hidden="1"/>
    <col min="1800" max="1800" width="15.7109375" style="9" hidden="1"/>
    <col min="1801" max="1801" width="13.7109375" style="9" hidden="1"/>
    <col min="1802" max="1802" width="15.7109375" style="9" hidden="1"/>
    <col min="1803" max="1807" width="13.7109375" style="9" hidden="1"/>
    <col min="1808" max="1809" width="9.140625" style="9" hidden="1"/>
    <col min="1810" max="1810" width="12" style="9" hidden="1"/>
    <col min="1811" max="2053" width="9.140625" style="9" hidden="1"/>
    <col min="2054" max="2054" width="10.5703125" style="9" hidden="1"/>
    <col min="2055" max="2055" width="10.140625" style="9" hidden="1"/>
    <col min="2056" max="2056" width="15.7109375" style="9" hidden="1"/>
    <col min="2057" max="2057" width="13.7109375" style="9" hidden="1"/>
    <col min="2058" max="2058" width="15.7109375" style="9" hidden="1"/>
    <col min="2059" max="2063" width="13.7109375" style="9" hidden="1"/>
    <col min="2064" max="2065" width="9.140625" style="9" hidden="1"/>
    <col min="2066" max="2066" width="12" style="9" hidden="1"/>
    <col min="2067" max="2309" width="9.140625" style="9" hidden="1"/>
    <col min="2310" max="2310" width="10.5703125" style="9" hidden="1"/>
    <col min="2311" max="2311" width="10.140625" style="9" hidden="1"/>
    <col min="2312" max="2312" width="15.7109375" style="9" hidden="1"/>
    <col min="2313" max="2313" width="13.7109375" style="9" hidden="1"/>
    <col min="2314" max="2314" width="15.7109375" style="9" hidden="1"/>
    <col min="2315" max="2319" width="13.7109375" style="9" hidden="1"/>
    <col min="2320" max="2321" width="9.140625" style="9" hidden="1"/>
    <col min="2322" max="2322" width="12" style="9" hidden="1"/>
    <col min="2323" max="2565" width="9.140625" style="9" hidden="1"/>
    <col min="2566" max="2566" width="10.5703125" style="9" hidden="1"/>
    <col min="2567" max="2567" width="10.140625" style="9" hidden="1"/>
    <col min="2568" max="2568" width="15.7109375" style="9" hidden="1"/>
    <col min="2569" max="2569" width="13.7109375" style="9" hidden="1"/>
    <col min="2570" max="2570" width="15.7109375" style="9" hidden="1"/>
    <col min="2571" max="2575" width="13.7109375" style="9" hidden="1"/>
    <col min="2576" max="2577" width="9.140625" style="9" hidden="1"/>
    <col min="2578" max="2578" width="12" style="9" hidden="1"/>
    <col min="2579" max="2821" width="9.140625" style="9" hidden="1"/>
    <col min="2822" max="2822" width="10.5703125" style="9" hidden="1"/>
    <col min="2823" max="2823" width="10.140625" style="9" hidden="1"/>
    <col min="2824" max="2824" width="15.7109375" style="9" hidden="1"/>
    <col min="2825" max="2825" width="13.7109375" style="9" hidden="1"/>
    <col min="2826" max="2826" width="15.7109375" style="9" hidden="1"/>
    <col min="2827" max="2831" width="13.7109375" style="9" hidden="1"/>
    <col min="2832" max="2833" width="9.140625" style="9" hidden="1"/>
    <col min="2834" max="2834" width="12" style="9" hidden="1"/>
    <col min="2835" max="3077" width="9.140625" style="9" hidden="1"/>
    <col min="3078" max="3078" width="10.5703125" style="9" hidden="1"/>
    <col min="3079" max="3079" width="10.140625" style="9" hidden="1"/>
    <col min="3080" max="3080" width="15.7109375" style="9" hidden="1"/>
    <col min="3081" max="3081" width="13.7109375" style="9" hidden="1"/>
    <col min="3082" max="3082" width="15.7109375" style="9" hidden="1"/>
    <col min="3083" max="3087" width="13.7109375" style="9" hidden="1"/>
    <col min="3088" max="3089" width="9.140625" style="9" hidden="1"/>
    <col min="3090" max="3090" width="12" style="9" hidden="1"/>
    <col min="3091" max="3333" width="9.140625" style="9" hidden="1"/>
    <col min="3334" max="3334" width="10.5703125" style="9" hidden="1"/>
    <col min="3335" max="3335" width="10.140625" style="9" hidden="1"/>
    <col min="3336" max="3336" width="15.7109375" style="9" hidden="1"/>
    <col min="3337" max="3337" width="13.7109375" style="9" hidden="1"/>
    <col min="3338" max="3338" width="15.7109375" style="9" hidden="1"/>
    <col min="3339" max="3343" width="13.7109375" style="9" hidden="1"/>
    <col min="3344" max="3345" width="9.140625" style="9" hidden="1"/>
    <col min="3346" max="3346" width="12" style="9" hidden="1"/>
    <col min="3347" max="3589" width="9.140625" style="9" hidden="1"/>
    <col min="3590" max="3590" width="10.5703125" style="9" hidden="1"/>
    <col min="3591" max="3591" width="10.140625" style="9" hidden="1"/>
    <col min="3592" max="3592" width="15.7109375" style="9" hidden="1"/>
    <col min="3593" max="3593" width="13.7109375" style="9" hidden="1"/>
    <col min="3594" max="3594" width="15.7109375" style="9" hidden="1"/>
    <col min="3595" max="3599" width="13.7109375" style="9" hidden="1"/>
    <col min="3600" max="3601" width="9.140625" style="9" hidden="1"/>
    <col min="3602" max="3602" width="12" style="9" hidden="1"/>
    <col min="3603" max="3845" width="9.140625" style="9" hidden="1"/>
    <col min="3846" max="3846" width="10.5703125" style="9" hidden="1"/>
    <col min="3847" max="3847" width="10.140625" style="9" hidden="1"/>
    <col min="3848" max="3848" width="15.7109375" style="9" hidden="1"/>
    <col min="3849" max="3849" width="13.7109375" style="9" hidden="1"/>
    <col min="3850" max="3850" width="15.7109375" style="9" hidden="1"/>
    <col min="3851" max="3855" width="13.7109375" style="9" hidden="1"/>
    <col min="3856" max="3857" width="9.140625" style="9" hidden="1"/>
    <col min="3858" max="3858" width="12" style="9" hidden="1"/>
    <col min="3859" max="4101" width="9.140625" style="9" hidden="1"/>
    <col min="4102" max="4102" width="10.5703125" style="9" hidden="1"/>
    <col min="4103" max="4103" width="10.140625" style="9" hidden="1"/>
    <col min="4104" max="4104" width="15.7109375" style="9" hidden="1"/>
    <col min="4105" max="4105" width="13.7109375" style="9" hidden="1"/>
    <col min="4106" max="4106" width="15.7109375" style="9" hidden="1"/>
    <col min="4107" max="4111" width="13.7109375" style="9" hidden="1"/>
    <col min="4112" max="4113" width="9.140625" style="9" hidden="1"/>
    <col min="4114" max="4114" width="12" style="9" hidden="1"/>
    <col min="4115" max="4357" width="9.140625" style="9" hidden="1"/>
    <col min="4358" max="4358" width="10.5703125" style="9" hidden="1"/>
    <col min="4359" max="4359" width="10.140625" style="9" hidden="1"/>
    <col min="4360" max="4360" width="15.7109375" style="9" hidden="1"/>
    <col min="4361" max="4361" width="13.7109375" style="9" hidden="1"/>
    <col min="4362" max="4362" width="15.7109375" style="9" hidden="1"/>
    <col min="4363" max="4367" width="13.7109375" style="9" hidden="1"/>
    <col min="4368" max="4369" width="9.140625" style="9" hidden="1"/>
    <col min="4370" max="4370" width="12" style="9" hidden="1"/>
    <col min="4371" max="4613" width="9.140625" style="9" hidden="1"/>
    <col min="4614" max="4614" width="10.5703125" style="9" hidden="1"/>
    <col min="4615" max="4615" width="10.140625" style="9" hidden="1"/>
    <col min="4616" max="4616" width="15.7109375" style="9" hidden="1"/>
    <col min="4617" max="4617" width="13.7109375" style="9" hidden="1"/>
    <col min="4618" max="4618" width="15.7109375" style="9" hidden="1"/>
    <col min="4619" max="4623" width="13.7109375" style="9" hidden="1"/>
    <col min="4624" max="4625" width="9.140625" style="9" hidden="1"/>
    <col min="4626" max="4626" width="12" style="9" hidden="1"/>
    <col min="4627" max="4869" width="9.140625" style="9" hidden="1"/>
    <col min="4870" max="4870" width="10.5703125" style="9" hidden="1"/>
    <col min="4871" max="4871" width="10.140625" style="9" hidden="1"/>
    <col min="4872" max="4872" width="15.7109375" style="9" hidden="1"/>
    <col min="4873" max="4873" width="13.7109375" style="9" hidden="1"/>
    <col min="4874" max="4874" width="15.7109375" style="9" hidden="1"/>
    <col min="4875" max="4879" width="13.7109375" style="9" hidden="1"/>
    <col min="4880" max="4881" width="9.140625" style="9" hidden="1"/>
    <col min="4882" max="4882" width="12" style="9" hidden="1"/>
    <col min="4883" max="5125" width="9.140625" style="9" hidden="1"/>
    <col min="5126" max="5126" width="10.5703125" style="9" hidden="1"/>
    <col min="5127" max="5127" width="10.140625" style="9" hidden="1"/>
    <col min="5128" max="5128" width="15.7109375" style="9" hidden="1"/>
    <col min="5129" max="5129" width="13.7109375" style="9" hidden="1"/>
    <col min="5130" max="5130" width="15.7109375" style="9" hidden="1"/>
    <col min="5131" max="5135" width="13.7109375" style="9" hidden="1"/>
    <col min="5136" max="5137" width="9.140625" style="9" hidden="1"/>
    <col min="5138" max="5138" width="12" style="9" hidden="1"/>
    <col min="5139" max="5381" width="9.140625" style="9" hidden="1"/>
    <col min="5382" max="5382" width="10.5703125" style="9" hidden="1"/>
    <col min="5383" max="5383" width="10.140625" style="9" hidden="1"/>
    <col min="5384" max="5384" width="15.7109375" style="9" hidden="1"/>
    <col min="5385" max="5385" width="13.7109375" style="9" hidden="1"/>
    <col min="5386" max="5386" width="15.7109375" style="9" hidden="1"/>
    <col min="5387" max="5391" width="13.7109375" style="9" hidden="1"/>
    <col min="5392" max="5393" width="9.140625" style="9" hidden="1"/>
    <col min="5394" max="5394" width="12" style="9" hidden="1"/>
    <col min="5395" max="5637" width="9.140625" style="9" hidden="1"/>
    <col min="5638" max="5638" width="10.5703125" style="9" hidden="1"/>
    <col min="5639" max="5639" width="10.140625" style="9" hidden="1"/>
    <col min="5640" max="5640" width="15.7109375" style="9" hidden="1"/>
    <col min="5641" max="5641" width="13.7109375" style="9" hidden="1"/>
    <col min="5642" max="5642" width="15.7109375" style="9" hidden="1"/>
    <col min="5643" max="5647" width="13.7109375" style="9" hidden="1"/>
    <col min="5648" max="5649" width="9.140625" style="9" hidden="1"/>
    <col min="5650" max="5650" width="12" style="9" hidden="1"/>
    <col min="5651" max="5893" width="9.140625" style="9" hidden="1"/>
    <col min="5894" max="5894" width="10.5703125" style="9" hidden="1"/>
    <col min="5895" max="5895" width="10.140625" style="9" hidden="1"/>
    <col min="5896" max="5896" width="15.7109375" style="9" hidden="1"/>
    <col min="5897" max="5897" width="13.7109375" style="9" hidden="1"/>
    <col min="5898" max="5898" width="15.7109375" style="9" hidden="1"/>
    <col min="5899" max="5903" width="13.7109375" style="9" hidden="1"/>
    <col min="5904" max="5905" width="9.140625" style="9" hidden="1"/>
    <col min="5906" max="5906" width="12" style="9" hidden="1"/>
    <col min="5907" max="6149" width="9.140625" style="9" hidden="1"/>
    <col min="6150" max="6150" width="10.5703125" style="9" hidden="1"/>
    <col min="6151" max="6151" width="10.140625" style="9" hidden="1"/>
    <col min="6152" max="6152" width="15.7109375" style="9" hidden="1"/>
    <col min="6153" max="6153" width="13.7109375" style="9" hidden="1"/>
    <col min="6154" max="6154" width="15.7109375" style="9" hidden="1"/>
    <col min="6155" max="6159" width="13.7109375" style="9" hidden="1"/>
    <col min="6160" max="6161" width="9.140625" style="9" hidden="1"/>
    <col min="6162" max="6162" width="12" style="9" hidden="1"/>
    <col min="6163" max="6405" width="9.140625" style="9" hidden="1"/>
    <col min="6406" max="6406" width="10.5703125" style="9" hidden="1"/>
    <col min="6407" max="6407" width="10.140625" style="9" hidden="1"/>
    <col min="6408" max="6408" width="15.7109375" style="9" hidden="1"/>
    <col min="6409" max="6409" width="13.7109375" style="9" hidden="1"/>
    <col min="6410" max="6410" width="15.7109375" style="9" hidden="1"/>
    <col min="6411" max="6415" width="13.7109375" style="9" hidden="1"/>
    <col min="6416" max="6417" width="9.140625" style="9" hidden="1"/>
    <col min="6418" max="6418" width="12" style="9" hidden="1"/>
    <col min="6419" max="6661" width="9.140625" style="9" hidden="1"/>
    <col min="6662" max="6662" width="10.5703125" style="9" hidden="1"/>
    <col min="6663" max="6663" width="10.140625" style="9" hidden="1"/>
    <col min="6664" max="6664" width="15.7109375" style="9" hidden="1"/>
    <col min="6665" max="6665" width="13.7109375" style="9" hidden="1"/>
    <col min="6666" max="6666" width="15.7109375" style="9" hidden="1"/>
    <col min="6667" max="6671" width="13.7109375" style="9" hidden="1"/>
    <col min="6672" max="6673" width="9.140625" style="9" hidden="1"/>
    <col min="6674" max="6674" width="12" style="9" hidden="1"/>
    <col min="6675" max="6917" width="9.140625" style="9" hidden="1"/>
    <col min="6918" max="6918" width="10.5703125" style="9" hidden="1"/>
    <col min="6919" max="6919" width="10.140625" style="9" hidden="1"/>
    <col min="6920" max="6920" width="15.7109375" style="9" hidden="1"/>
    <col min="6921" max="6921" width="13.7109375" style="9" hidden="1"/>
    <col min="6922" max="6922" width="15.7109375" style="9" hidden="1"/>
    <col min="6923" max="6927" width="13.7109375" style="9" hidden="1"/>
    <col min="6928" max="6929" width="9.140625" style="9" hidden="1"/>
    <col min="6930" max="6930" width="12" style="9" hidden="1"/>
    <col min="6931" max="7173" width="9.140625" style="9" hidden="1"/>
    <col min="7174" max="7174" width="10.5703125" style="9" hidden="1"/>
    <col min="7175" max="7175" width="10.140625" style="9" hidden="1"/>
    <col min="7176" max="7176" width="15.7109375" style="9" hidden="1"/>
    <col min="7177" max="7177" width="13.7109375" style="9" hidden="1"/>
    <col min="7178" max="7178" width="15.7109375" style="9" hidden="1"/>
    <col min="7179" max="7183" width="13.7109375" style="9" hidden="1"/>
    <col min="7184" max="7185" width="9.140625" style="9" hidden="1"/>
    <col min="7186" max="7186" width="12" style="9" hidden="1"/>
    <col min="7187" max="7429" width="9.140625" style="9" hidden="1"/>
    <col min="7430" max="7430" width="10.5703125" style="9" hidden="1"/>
    <col min="7431" max="7431" width="10.140625" style="9" hidden="1"/>
    <col min="7432" max="7432" width="15.7109375" style="9" hidden="1"/>
    <col min="7433" max="7433" width="13.7109375" style="9" hidden="1"/>
    <col min="7434" max="7434" width="15.7109375" style="9" hidden="1"/>
    <col min="7435" max="7439" width="13.7109375" style="9" hidden="1"/>
    <col min="7440" max="7441" width="9.140625" style="9" hidden="1"/>
    <col min="7442" max="7442" width="12" style="9" hidden="1"/>
    <col min="7443" max="7685" width="9.140625" style="9" hidden="1"/>
    <col min="7686" max="7686" width="10.5703125" style="9" hidden="1"/>
    <col min="7687" max="7687" width="10.140625" style="9" hidden="1"/>
    <col min="7688" max="7688" width="15.7109375" style="9" hidden="1"/>
    <col min="7689" max="7689" width="13.7109375" style="9" hidden="1"/>
    <col min="7690" max="7690" width="15.7109375" style="9" hidden="1"/>
    <col min="7691" max="7695" width="13.7109375" style="9" hidden="1"/>
    <col min="7696" max="7697" width="9.140625" style="9" hidden="1"/>
    <col min="7698" max="7698" width="12" style="9" hidden="1"/>
    <col min="7699" max="7941" width="9.140625" style="9" hidden="1"/>
    <col min="7942" max="7942" width="10.5703125" style="9" hidden="1"/>
    <col min="7943" max="7943" width="10.140625" style="9" hidden="1"/>
    <col min="7944" max="7944" width="15.7109375" style="9" hidden="1"/>
    <col min="7945" max="7945" width="13.7109375" style="9" hidden="1"/>
    <col min="7946" max="7946" width="15.7109375" style="9" hidden="1"/>
    <col min="7947" max="7951" width="13.7109375" style="9" hidden="1"/>
    <col min="7952" max="7953" width="9.140625" style="9" hidden="1"/>
    <col min="7954" max="7954" width="12" style="9" hidden="1"/>
    <col min="7955" max="8197" width="9.140625" style="9" hidden="1"/>
    <col min="8198" max="8198" width="10.5703125" style="9" hidden="1"/>
    <col min="8199" max="8199" width="10.140625" style="9" hidden="1"/>
    <col min="8200" max="8200" width="15.7109375" style="9" hidden="1"/>
    <col min="8201" max="8201" width="13.7109375" style="9" hidden="1"/>
    <col min="8202" max="8202" width="15.7109375" style="9" hidden="1"/>
    <col min="8203" max="8207" width="13.7109375" style="9" hidden="1"/>
    <col min="8208" max="8209" width="9.140625" style="9" hidden="1"/>
    <col min="8210" max="8210" width="12" style="9" hidden="1"/>
    <col min="8211" max="8453" width="9.140625" style="9" hidden="1"/>
    <col min="8454" max="8454" width="10.5703125" style="9" hidden="1"/>
    <col min="8455" max="8455" width="10.140625" style="9" hidden="1"/>
    <col min="8456" max="8456" width="15.7109375" style="9" hidden="1"/>
    <col min="8457" max="8457" width="13.7109375" style="9" hidden="1"/>
    <col min="8458" max="8458" width="15.7109375" style="9" hidden="1"/>
    <col min="8459" max="8463" width="13.7109375" style="9" hidden="1"/>
    <col min="8464" max="8465" width="9.140625" style="9" hidden="1"/>
    <col min="8466" max="8466" width="12" style="9" hidden="1"/>
    <col min="8467" max="8709" width="9.140625" style="9" hidden="1"/>
    <col min="8710" max="8710" width="10.5703125" style="9" hidden="1"/>
    <col min="8711" max="8711" width="10.140625" style="9" hidden="1"/>
    <col min="8712" max="8712" width="15.7109375" style="9" hidden="1"/>
    <col min="8713" max="8713" width="13.7109375" style="9" hidden="1"/>
    <col min="8714" max="8714" width="15.7109375" style="9" hidden="1"/>
    <col min="8715" max="8719" width="13.7109375" style="9" hidden="1"/>
    <col min="8720" max="8721" width="9.140625" style="9" hidden="1"/>
    <col min="8722" max="8722" width="12" style="9" hidden="1"/>
    <col min="8723" max="8965" width="9.140625" style="9" hidden="1"/>
    <col min="8966" max="8966" width="10.5703125" style="9" hidden="1"/>
    <col min="8967" max="8967" width="10.140625" style="9" hidden="1"/>
    <col min="8968" max="8968" width="15.7109375" style="9" hidden="1"/>
    <col min="8969" max="8969" width="13.7109375" style="9" hidden="1"/>
    <col min="8970" max="8970" width="15.7109375" style="9" hidden="1"/>
    <col min="8971" max="8975" width="13.7109375" style="9" hidden="1"/>
    <col min="8976" max="8977" width="9.140625" style="9" hidden="1"/>
    <col min="8978" max="8978" width="12" style="9" hidden="1"/>
    <col min="8979" max="9221" width="9.140625" style="9" hidden="1"/>
    <col min="9222" max="9222" width="10.5703125" style="9" hidden="1"/>
    <col min="9223" max="9223" width="10.140625" style="9" hidden="1"/>
    <col min="9224" max="9224" width="15.7109375" style="9" hidden="1"/>
    <col min="9225" max="9225" width="13.7109375" style="9" hidden="1"/>
    <col min="9226" max="9226" width="15.7109375" style="9" hidden="1"/>
    <col min="9227" max="9231" width="13.7109375" style="9" hidden="1"/>
    <col min="9232" max="9233" width="9.140625" style="9" hidden="1"/>
    <col min="9234" max="9234" width="12" style="9" hidden="1"/>
    <col min="9235" max="9477" width="9.140625" style="9" hidden="1"/>
    <col min="9478" max="9478" width="10.5703125" style="9" hidden="1"/>
    <col min="9479" max="9479" width="10.140625" style="9" hidden="1"/>
    <col min="9480" max="9480" width="15.7109375" style="9" hidden="1"/>
    <col min="9481" max="9481" width="13.7109375" style="9" hidden="1"/>
    <col min="9482" max="9482" width="15.7109375" style="9" hidden="1"/>
    <col min="9483" max="9487" width="13.7109375" style="9" hidden="1"/>
    <col min="9488" max="9489" width="9.140625" style="9" hidden="1"/>
    <col min="9490" max="9490" width="12" style="9" hidden="1"/>
    <col min="9491" max="9733" width="9.140625" style="9" hidden="1"/>
    <col min="9734" max="9734" width="10.5703125" style="9" hidden="1"/>
    <col min="9735" max="9735" width="10.140625" style="9" hidden="1"/>
    <col min="9736" max="9736" width="15.7109375" style="9" hidden="1"/>
    <col min="9737" max="9737" width="13.7109375" style="9" hidden="1"/>
    <col min="9738" max="9738" width="15.7109375" style="9" hidden="1"/>
    <col min="9739" max="9743" width="13.7109375" style="9" hidden="1"/>
    <col min="9744" max="9745" width="9.140625" style="9" hidden="1"/>
    <col min="9746" max="9746" width="12" style="9" hidden="1"/>
    <col min="9747" max="9989" width="9.140625" style="9" hidden="1"/>
    <col min="9990" max="9990" width="10.5703125" style="9" hidden="1"/>
    <col min="9991" max="9991" width="10.140625" style="9" hidden="1"/>
    <col min="9992" max="9992" width="15.7109375" style="9" hidden="1"/>
    <col min="9993" max="9993" width="13.7109375" style="9" hidden="1"/>
    <col min="9994" max="9994" width="15.7109375" style="9" hidden="1"/>
    <col min="9995" max="9999" width="13.7109375" style="9" hidden="1"/>
    <col min="10000" max="10001" width="9.140625" style="9" hidden="1"/>
    <col min="10002" max="10002" width="12" style="9" hidden="1"/>
    <col min="10003" max="10245" width="9.140625" style="9" hidden="1"/>
    <col min="10246" max="10246" width="10.5703125" style="9" hidden="1"/>
    <col min="10247" max="10247" width="10.140625" style="9" hidden="1"/>
    <col min="10248" max="10248" width="15.7109375" style="9" hidden="1"/>
    <col min="10249" max="10249" width="13.7109375" style="9" hidden="1"/>
    <col min="10250" max="10250" width="15.7109375" style="9" hidden="1"/>
    <col min="10251" max="10255" width="13.7109375" style="9" hidden="1"/>
    <col min="10256" max="10257" width="9.140625" style="9" hidden="1"/>
    <col min="10258" max="10258" width="12" style="9" hidden="1"/>
    <col min="10259" max="10501" width="9.140625" style="9" hidden="1"/>
    <col min="10502" max="10502" width="10.5703125" style="9" hidden="1"/>
    <col min="10503" max="10503" width="10.140625" style="9" hidden="1"/>
    <col min="10504" max="10504" width="15.7109375" style="9" hidden="1"/>
    <col min="10505" max="10505" width="13.7109375" style="9" hidden="1"/>
    <col min="10506" max="10506" width="15.7109375" style="9" hidden="1"/>
    <col min="10507" max="10511" width="13.7109375" style="9" hidden="1"/>
    <col min="10512" max="10513" width="9.140625" style="9" hidden="1"/>
    <col min="10514" max="10514" width="12" style="9" hidden="1"/>
    <col min="10515" max="10757" width="9.140625" style="9" hidden="1"/>
    <col min="10758" max="10758" width="10.5703125" style="9" hidden="1"/>
    <col min="10759" max="10759" width="10.140625" style="9" hidden="1"/>
    <col min="10760" max="10760" width="15.7109375" style="9" hidden="1"/>
    <col min="10761" max="10761" width="13.7109375" style="9" hidden="1"/>
    <col min="10762" max="10762" width="15.7109375" style="9" hidden="1"/>
    <col min="10763" max="10767" width="13.7109375" style="9" hidden="1"/>
    <col min="10768" max="10769" width="9.140625" style="9" hidden="1"/>
    <col min="10770" max="10770" width="12" style="9" hidden="1"/>
    <col min="10771" max="11013" width="9.140625" style="9" hidden="1"/>
    <col min="11014" max="11014" width="10.5703125" style="9" hidden="1"/>
    <col min="11015" max="11015" width="10.140625" style="9" hidden="1"/>
    <col min="11016" max="11016" width="15.7109375" style="9" hidden="1"/>
    <col min="11017" max="11017" width="13.7109375" style="9" hidden="1"/>
    <col min="11018" max="11018" width="15.7109375" style="9" hidden="1"/>
    <col min="11019" max="11023" width="13.7109375" style="9" hidden="1"/>
    <col min="11024" max="11025" width="9.140625" style="9" hidden="1"/>
    <col min="11026" max="11026" width="12" style="9" hidden="1"/>
    <col min="11027" max="11269" width="9.140625" style="9" hidden="1"/>
    <col min="11270" max="11270" width="10.5703125" style="9" hidden="1"/>
    <col min="11271" max="11271" width="10.140625" style="9" hidden="1"/>
    <col min="11272" max="11272" width="15.7109375" style="9" hidden="1"/>
    <col min="11273" max="11273" width="13.7109375" style="9" hidden="1"/>
    <col min="11274" max="11274" width="15.7109375" style="9" hidden="1"/>
    <col min="11275" max="11279" width="13.7109375" style="9" hidden="1"/>
    <col min="11280" max="11281" width="9.140625" style="9" hidden="1"/>
    <col min="11282" max="11282" width="12" style="9" hidden="1"/>
    <col min="11283" max="11525" width="9.140625" style="9" hidden="1"/>
    <col min="11526" max="11526" width="10.5703125" style="9" hidden="1"/>
    <col min="11527" max="11527" width="10.140625" style="9" hidden="1"/>
    <col min="11528" max="11528" width="15.7109375" style="9" hidden="1"/>
    <col min="11529" max="11529" width="13.7109375" style="9" hidden="1"/>
    <col min="11530" max="11530" width="15.7109375" style="9" hidden="1"/>
    <col min="11531" max="11535" width="13.7109375" style="9" hidden="1"/>
    <col min="11536" max="11537" width="9.140625" style="9" hidden="1"/>
    <col min="11538" max="11538" width="12" style="9" hidden="1"/>
    <col min="11539" max="11781" width="9.140625" style="9" hidden="1"/>
    <col min="11782" max="11782" width="10.5703125" style="9" hidden="1"/>
    <col min="11783" max="11783" width="10.140625" style="9" hidden="1"/>
    <col min="11784" max="11784" width="15.7109375" style="9" hidden="1"/>
    <col min="11785" max="11785" width="13.7109375" style="9" hidden="1"/>
    <col min="11786" max="11786" width="15.7109375" style="9" hidden="1"/>
    <col min="11787" max="11791" width="13.7109375" style="9" hidden="1"/>
    <col min="11792" max="11793" width="9.140625" style="9" hidden="1"/>
    <col min="11794" max="11794" width="12" style="9" hidden="1"/>
    <col min="11795" max="12037" width="9.140625" style="9" hidden="1"/>
    <col min="12038" max="12038" width="10.5703125" style="9" hidden="1"/>
    <col min="12039" max="12039" width="10.140625" style="9" hidden="1"/>
    <col min="12040" max="12040" width="15.7109375" style="9" hidden="1"/>
    <col min="12041" max="12041" width="13.7109375" style="9" hidden="1"/>
    <col min="12042" max="12042" width="15.7109375" style="9" hidden="1"/>
    <col min="12043" max="12047" width="13.7109375" style="9" hidden="1"/>
    <col min="12048" max="12049" width="9.140625" style="9" hidden="1"/>
    <col min="12050" max="12050" width="12" style="9" hidden="1"/>
    <col min="12051" max="12293" width="9.140625" style="9" hidden="1"/>
    <col min="12294" max="12294" width="10.5703125" style="9" hidden="1"/>
    <col min="12295" max="12295" width="10.140625" style="9" hidden="1"/>
    <col min="12296" max="12296" width="15.7109375" style="9" hidden="1"/>
    <col min="12297" max="12297" width="13.7109375" style="9" hidden="1"/>
    <col min="12298" max="12298" width="15.7109375" style="9" hidden="1"/>
    <col min="12299" max="12303" width="13.7109375" style="9" hidden="1"/>
    <col min="12304" max="12305" width="9.140625" style="9" hidden="1"/>
    <col min="12306" max="12306" width="12" style="9" hidden="1"/>
    <col min="12307" max="12549" width="9.140625" style="9" hidden="1"/>
    <col min="12550" max="12550" width="10.5703125" style="9" hidden="1"/>
    <col min="12551" max="12551" width="10.140625" style="9" hidden="1"/>
    <col min="12552" max="12552" width="15.7109375" style="9" hidden="1"/>
    <col min="12553" max="12553" width="13.7109375" style="9" hidden="1"/>
    <col min="12554" max="12554" width="15.7109375" style="9" hidden="1"/>
    <col min="12555" max="12559" width="13.7109375" style="9" hidden="1"/>
    <col min="12560" max="12561" width="9.140625" style="9" hidden="1"/>
    <col min="12562" max="12562" width="12" style="9" hidden="1"/>
    <col min="12563" max="12805" width="9.140625" style="9" hidden="1"/>
    <col min="12806" max="12806" width="10.5703125" style="9" hidden="1"/>
    <col min="12807" max="12807" width="10.140625" style="9" hidden="1"/>
    <col min="12808" max="12808" width="15.7109375" style="9" hidden="1"/>
    <col min="12809" max="12809" width="13.7109375" style="9" hidden="1"/>
    <col min="12810" max="12810" width="15.7109375" style="9" hidden="1"/>
    <col min="12811" max="12815" width="13.7109375" style="9" hidden="1"/>
    <col min="12816" max="12817" width="9.140625" style="9" hidden="1"/>
    <col min="12818" max="12818" width="12" style="9" hidden="1"/>
    <col min="12819" max="13061" width="9.140625" style="9" hidden="1"/>
    <col min="13062" max="13062" width="10.5703125" style="9" hidden="1"/>
    <col min="13063" max="13063" width="10.140625" style="9" hidden="1"/>
    <col min="13064" max="13064" width="15.7109375" style="9" hidden="1"/>
    <col min="13065" max="13065" width="13.7109375" style="9" hidden="1"/>
    <col min="13066" max="13066" width="15.7109375" style="9" hidden="1"/>
    <col min="13067" max="13071" width="13.7109375" style="9" hidden="1"/>
    <col min="13072" max="13073" width="9.140625" style="9" hidden="1"/>
    <col min="13074" max="13074" width="12" style="9" hidden="1"/>
    <col min="13075" max="13317" width="9.140625" style="9" hidden="1"/>
    <col min="13318" max="13318" width="10.5703125" style="9" hidden="1"/>
    <col min="13319" max="13319" width="10.140625" style="9" hidden="1"/>
    <col min="13320" max="13320" width="15.7109375" style="9" hidden="1"/>
    <col min="13321" max="13321" width="13.7109375" style="9" hidden="1"/>
    <col min="13322" max="13322" width="15.7109375" style="9" hidden="1"/>
    <col min="13323" max="13327" width="13.7109375" style="9" hidden="1"/>
    <col min="13328" max="13329" width="9.140625" style="9" hidden="1"/>
    <col min="13330" max="13330" width="12" style="9" hidden="1"/>
    <col min="13331" max="13573" width="9.140625" style="9" hidden="1"/>
    <col min="13574" max="13574" width="10.5703125" style="9" hidden="1"/>
    <col min="13575" max="13575" width="10.140625" style="9" hidden="1"/>
    <col min="13576" max="13576" width="15.7109375" style="9" hidden="1"/>
    <col min="13577" max="13577" width="13.7109375" style="9" hidden="1"/>
    <col min="13578" max="13578" width="15.7109375" style="9" hidden="1"/>
    <col min="13579" max="13583" width="13.7109375" style="9" hidden="1"/>
    <col min="13584" max="13585" width="9.140625" style="9" hidden="1"/>
    <col min="13586" max="13586" width="12" style="9" hidden="1"/>
    <col min="13587" max="13829" width="9.140625" style="9" hidden="1"/>
    <col min="13830" max="13830" width="10.5703125" style="9" hidden="1"/>
    <col min="13831" max="13831" width="10.140625" style="9" hidden="1"/>
    <col min="13832" max="13832" width="15.7109375" style="9" hidden="1"/>
    <col min="13833" max="13833" width="13.7109375" style="9" hidden="1"/>
    <col min="13834" max="13834" width="15.7109375" style="9" hidden="1"/>
    <col min="13835" max="13839" width="13.7109375" style="9" hidden="1"/>
    <col min="13840" max="13841" width="9.140625" style="9" hidden="1"/>
    <col min="13842" max="13842" width="12" style="9" hidden="1"/>
    <col min="13843" max="14085" width="9.140625" style="9" hidden="1"/>
    <col min="14086" max="14086" width="10.5703125" style="9" hidden="1"/>
    <col min="14087" max="14087" width="10.140625" style="9" hidden="1"/>
    <col min="14088" max="14088" width="15.7109375" style="9" hidden="1"/>
    <col min="14089" max="14089" width="13.7109375" style="9" hidden="1"/>
    <col min="14090" max="14090" width="15.7109375" style="9" hidden="1"/>
    <col min="14091" max="14095" width="13.7109375" style="9" hidden="1"/>
    <col min="14096" max="14097" width="9.140625" style="9" hidden="1"/>
    <col min="14098" max="14098" width="12" style="9" hidden="1"/>
    <col min="14099" max="14341" width="9.140625" style="9" hidden="1"/>
    <col min="14342" max="14342" width="10.5703125" style="9" hidden="1"/>
    <col min="14343" max="14343" width="10.140625" style="9" hidden="1"/>
    <col min="14344" max="14344" width="15.7109375" style="9" hidden="1"/>
    <col min="14345" max="14345" width="13.7109375" style="9" hidden="1"/>
    <col min="14346" max="14346" width="15.7109375" style="9" hidden="1"/>
    <col min="14347" max="14351" width="13.7109375" style="9" hidden="1"/>
    <col min="14352" max="14353" width="9.140625" style="9" hidden="1"/>
    <col min="14354" max="14354" width="12" style="9" hidden="1"/>
    <col min="14355" max="14597" width="9.140625" style="9" hidden="1"/>
    <col min="14598" max="14598" width="10.5703125" style="9" hidden="1"/>
    <col min="14599" max="14599" width="10.140625" style="9" hidden="1"/>
    <col min="14600" max="14600" width="15.7109375" style="9" hidden="1"/>
    <col min="14601" max="14601" width="13.7109375" style="9" hidden="1"/>
    <col min="14602" max="14602" width="15.7109375" style="9" hidden="1"/>
    <col min="14603" max="14607" width="13.7109375" style="9" hidden="1"/>
    <col min="14608" max="14609" width="9.140625" style="9" hidden="1"/>
    <col min="14610" max="14610" width="12" style="9" hidden="1"/>
    <col min="14611" max="14853" width="9.140625" style="9" hidden="1"/>
    <col min="14854" max="14854" width="10.5703125" style="9" hidden="1"/>
    <col min="14855" max="14855" width="10.140625" style="9" hidden="1"/>
    <col min="14856" max="14856" width="15.7109375" style="9" hidden="1"/>
    <col min="14857" max="14857" width="13.7109375" style="9" hidden="1"/>
    <col min="14858" max="14858" width="15.7109375" style="9" hidden="1"/>
    <col min="14859" max="14863" width="13.7109375" style="9" hidden="1"/>
    <col min="14864" max="14865" width="9.140625" style="9" hidden="1"/>
    <col min="14866" max="14866" width="12" style="9" hidden="1"/>
    <col min="14867" max="15109" width="9.140625" style="9" hidden="1"/>
    <col min="15110" max="15110" width="10.5703125" style="9" hidden="1"/>
    <col min="15111" max="15111" width="10.140625" style="9" hidden="1"/>
    <col min="15112" max="15112" width="15.7109375" style="9" hidden="1"/>
    <col min="15113" max="15113" width="13.7109375" style="9" hidden="1"/>
    <col min="15114" max="15114" width="15.7109375" style="9" hidden="1"/>
    <col min="15115" max="15119" width="13.7109375" style="9" hidden="1"/>
    <col min="15120" max="15121" width="9.140625" style="9" hidden="1"/>
    <col min="15122" max="15122" width="12" style="9" hidden="1"/>
    <col min="15123" max="15365" width="9.140625" style="9" hidden="1"/>
    <col min="15366" max="15366" width="10.5703125" style="9" hidden="1"/>
    <col min="15367" max="15367" width="10.140625" style="9" hidden="1"/>
    <col min="15368" max="15368" width="15.7109375" style="9" hidden="1"/>
    <col min="15369" max="15369" width="13.7109375" style="9" hidden="1"/>
    <col min="15370" max="15370" width="15.7109375" style="9" hidden="1"/>
    <col min="15371" max="15375" width="13.7109375" style="9" hidden="1"/>
    <col min="15376" max="15377" width="9.140625" style="9" hidden="1"/>
    <col min="15378" max="15378" width="12" style="9" hidden="1"/>
    <col min="15379" max="15621" width="9.140625" style="9" hidden="1"/>
    <col min="15622" max="15622" width="10.5703125" style="9" hidden="1"/>
    <col min="15623" max="15623" width="10.140625" style="9" hidden="1"/>
    <col min="15624" max="15624" width="15.7109375" style="9" hidden="1"/>
    <col min="15625" max="15625" width="13.7109375" style="9" hidden="1"/>
    <col min="15626" max="15626" width="15.7109375" style="9" hidden="1"/>
    <col min="15627" max="15631" width="13.7109375" style="9" hidden="1"/>
    <col min="15632" max="15633" width="9.140625" style="9" hidden="1"/>
    <col min="15634" max="15634" width="12" style="9" hidden="1"/>
    <col min="15635" max="15877" width="9.140625" style="9" hidden="1"/>
    <col min="15878" max="15878" width="10.5703125" style="9" hidden="1"/>
    <col min="15879" max="15879" width="10.140625" style="9" hidden="1"/>
    <col min="15880" max="15880" width="15.7109375" style="9" hidden="1"/>
    <col min="15881" max="15881" width="13.7109375" style="9" hidden="1"/>
    <col min="15882" max="15882" width="15.7109375" style="9" hidden="1"/>
    <col min="15883" max="15887" width="13.7109375" style="9" hidden="1"/>
    <col min="15888" max="15889" width="9.140625" style="9" hidden="1"/>
    <col min="15890" max="15890" width="12" style="9" hidden="1"/>
    <col min="15891" max="16133" width="9.140625" style="9" hidden="1"/>
    <col min="16134" max="16134" width="10.5703125" style="9" hidden="1"/>
    <col min="16135" max="16135" width="10.140625" style="9" hidden="1"/>
    <col min="16136" max="16136" width="15.7109375" style="9" hidden="1"/>
    <col min="16137" max="16137" width="13.7109375" style="9" hidden="1"/>
    <col min="16138" max="16138" width="15.7109375" style="9" hidden="1"/>
    <col min="16139" max="16143" width="13.7109375" style="9" hidden="1"/>
    <col min="16144" max="16145" width="9.140625" style="9" hidden="1"/>
    <col min="16146" max="16146" width="12" style="9" hidden="1"/>
    <col min="16147" max="16148" width="9.140625" style="9" hidden="1"/>
    <col min="16149" max="16149" width="12" style="9" hidden="1"/>
    <col min="16150" max="16151" width="13.7109375" style="9" hidden="1"/>
    <col min="16152" max="16153" width="9.140625" style="9" hidden="1"/>
    <col min="16154" max="16154" width="12" style="9" hidden="1"/>
    <col min="16155" max="16156" width="9.140625" style="9" hidden="1"/>
    <col min="16157" max="16159" width="12" style="9" hidden="1"/>
    <col min="16160" max="16384" width="9.140625" style="9" hidden="1"/>
  </cols>
  <sheetData>
    <row r="1" spans="2:21" ht="12" customHeight="1" x14ac:dyDescent="0.2"/>
    <row r="2" spans="2:21" ht="14.25" customHeight="1" x14ac:dyDescent="0.2">
      <c r="B2" s="237"/>
      <c r="C2" s="237"/>
      <c r="D2" s="237"/>
      <c r="E2" s="238" t="s">
        <v>67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</row>
    <row r="3" spans="2:21" ht="14.25" customHeight="1" x14ac:dyDescent="0.2">
      <c r="B3" s="237"/>
      <c r="C3" s="237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2:21" ht="14.25" customHeight="1" x14ac:dyDescent="0.2">
      <c r="B4" s="237"/>
      <c r="C4" s="237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6"/>
    </row>
    <row r="5" spans="2:21" ht="10.5" customHeight="1" x14ac:dyDescent="0.2">
      <c r="B5" s="10"/>
      <c r="C5" s="10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s="15" customFormat="1" ht="20.25" customHeight="1" x14ac:dyDescent="0.2">
      <c r="B6" s="365" t="s">
        <v>13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</row>
    <row r="7" spans="2:21" s="15" customFormat="1" ht="11.25" customHeight="1" x14ac:dyDescent="0.2">
      <c r="B7" s="370" t="s">
        <v>20</v>
      </c>
      <c r="C7" s="372" t="s">
        <v>91</v>
      </c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4"/>
    </row>
    <row r="8" spans="2:21" s="16" customFormat="1" ht="11.25" customHeight="1" x14ac:dyDescent="0.2">
      <c r="B8" s="371"/>
      <c r="C8" s="375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7"/>
    </row>
    <row r="9" spans="2:21" ht="10.5" customHeight="1" x14ac:dyDescent="0.2">
      <c r="B9" s="10"/>
      <c r="C9" s="10"/>
      <c r="D9" s="1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s="16" customFormat="1" ht="30" customHeight="1" x14ac:dyDescent="0.2">
      <c r="B10" s="526" t="s">
        <v>68</v>
      </c>
      <c r="C10" s="527"/>
      <c r="D10" s="528"/>
      <c r="E10" s="532" t="s">
        <v>210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</row>
    <row r="11" spans="2:21" s="16" customFormat="1" ht="30" customHeight="1" x14ac:dyDescent="0.2">
      <c r="B11" s="400" t="s">
        <v>69</v>
      </c>
      <c r="C11" s="401"/>
      <c r="D11" s="402"/>
      <c r="E11" s="531" t="s">
        <v>210</v>
      </c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</row>
    <row r="12" spans="2:21" s="16" customFormat="1" ht="30" customHeight="1" x14ac:dyDescent="0.2">
      <c r="B12" s="526" t="s">
        <v>70</v>
      </c>
      <c r="C12" s="527"/>
      <c r="D12" s="528"/>
      <c r="E12" s="530" t="s">
        <v>330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</row>
    <row r="13" spans="2:21" s="16" customFormat="1" ht="30" customHeight="1" x14ac:dyDescent="0.2">
      <c r="B13" s="400" t="s">
        <v>71</v>
      </c>
      <c r="C13" s="401"/>
      <c r="D13" s="402"/>
      <c r="E13" s="531" t="s">
        <v>326</v>
      </c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</row>
    <row r="14" spans="2:21" s="16" customFormat="1" ht="30" customHeight="1" x14ac:dyDescent="0.2">
      <c r="B14" s="526" t="s">
        <v>72</v>
      </c>
      <c r="C14" s="527"/>
      <c r="D14" s="528"/>
      <c r="E14" s="368" t="s">
        <v>311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</row>
    <row r="15" spans="2:21" s="16" customFormat="1" ht="30" customHeight="1" x14ac:dyDescent="0.2">
      <c r="B15" s="400" t="s">
        <v>73</v>
      </c>
      <c r="C15" s="401"/>
      <c r="D15" s="402"/>
      <c r="E15" s="531" t="s">
        <v>93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</row>
    <row r="16" spans="2:21" s="16" customFormat="1" ht="30" customHeight="1" x14ac:dyDescent="0.2">
      <c r="B16" s="526" t="s">
        <v>0</v>
      </c>
      <c r="C16" s="527"/>
      <c r="D16" s="528"/>
      <c r="E16" s="368" t="s">
        <v>249</v>
      </c>
      <c r="F16" s="369" t="s">
        <v>82</v>
      </c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</row>
    <row r="17" spans="2:21" s="16" customFormat="1" ht="30" customHeight="1" x14ac:dyDescent="0.2">
      <c r="B17" s="400" t="s">
        <v>74</v>
      </c>
      <c r="C17" s="401"/>
      <c r="D17" s="402"/>
      <c r="E17" s="367" t="s">
        <v>250</v>
      </c>
      <c r="F17" s="367" t="s">
        <v>83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</row>
    <row r="18" spans="2:21" s="16" customFormat="1" ht="30" customHeight="1" x14ac:dyDescent="0.2">
      <c r="B18" s="526" t="s">
        <v>75</v>
      </c>
      <c r="C18" s="527"/>
      <c r="D18" s="528"/>
      <c r="E18" s="529" t="s">
        <v>312</v>
      </c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</row>
    <row r="19" spans="2:21" s="16" customFormat="1" ht="30" customHeight="1" x14ac:dyDescent="0.2">
      <c r="B19" s="400" t="s">
        <v>76</v>
      </c>
      <c r="C19" s="401"/>
      <c r="D19" s="402"/>
      <c r="E19" s="531" t="s">
        <v>85</v>
      </c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</row>
    <row r="20" spans="2:21" s="16" customFormat="1" ht="52.5" customHeight="1" x14ac:dyDescent="0.2">
      <c r="B20" s="526" t="s">
        <v>77</v>
      </c>
      <c r="C20" s="527"/>
      <c r="D20" s="528"/>
      <c r="E20" s="532" t="s">
        <v>211</v>
      </c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</row>
    <row r="21" spans="2:21" s="16" customFormat="1" ht="39" customHeight="1" x14ac:dyDescent="0.2">
      <c r="B21" s="468" t="s">
        <v>398</v>
      </c>
      <c r="C21" s="469"/>
      <c r="D21" s="470"/>
      <c r="E21" s="199"/>
      <c r="F21" s="197"/>
      <c r="G21" s="198"/>
      <c r="H21" s="461" t="s">
        <v>518</v>
      </c>
      <c r="I21" s="462"/>
      <c r="J21" s="462"/>
      <c r="K21" s="462"/>
      <c r="L21" s="462"/>
      <c r="M21" s="462"/>
      <c r="N21" s="462"/>
      <c r="O21" s="463" t="s">
        <v>528</v>
      </c>
      <c r="P21" s="463"/>
      <c r="Q21" s="463"/>
      <c r="R21" s="463"/>
      <c r="S21" s="463"/>
      <c r="T21" s="463"/>
      <c r="U21" s="464"/>
    </row>
    <row r="22" spans="2:21" s="16" customFormat="1" ht="192" customHeight="1" x14ac:dyDescent="0.2">
      <c r="B22" s="471"/>
      <c r="C22" s="472"/>
      <c r="D22" s="473"/>
      <c r="E22" s="400" t="s">
        <v>524</v>
      </c>
      <c r="F22" s="401"/>
      <c r="G22" s="402"/>
      <c r="H22" s="465" t="s">
        <v>405</v>
      </c>
      <c r="I22" s="466"/>
      <c r="J22" s="466"/>
      <c r="K22" s="466"/>
      <c r="L22" s="466"/>
      <c r="M22" s="466"/>
      <c r="N22" s="466"/>
      <c r="O22" s="534" t="s">
        <v>523</v>
      </c>
      <c r="P22" s="466"/>
      <c r="Q22" s="466"/>
      <c r="R22" s="466"/>
      <c r="S22" s="466"/>
      <c r="T22" s="466"/>
      <c r="U22" s="467"/>
    </row>
    <row r="23" spans="2:21" s="16" customFormat="1" ht="31.5" customHeight="1" x14ac:dyDescent="0.2">
      <c r="B23" s="471"/>
      <c r="C23" s="472"/>
      <c r="D23" s="473"/>
      <c r="E23" s="400" t="s">
        <v>400</v>
      </c>
      <c r="F23" s="401"/>
      <c r="G23" s="402"/>
      <c r="H23" s="531" t="s">
        <v>406</v>
      </c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5"/>
    </row>
    <row r="24" spans="2:21" s="16" customFormat="1" ht="16.5" customHeight="1" x14ac:dyDescent="0.2">
      <c r="B24" s="471"/>
      <c r="C24" s="472"/>
      <c r="D24" s="473"/>
      <c r="E24" s="400" t="s">
        <v>401</v>
      </c>
      <c r="F24" s="401"/>
      <c r="G24" s="402"/>
      <c r="H24" s="403" t="s">
        <v>442</v>
      </c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4"/>
    </row>
    <row r="25" spans="2:21" s="16" customFormat="1" ht="16.5" customHeight="1" x14ac:dyDescent="0.2">
      <c r="B25" s="474"/>
      <c r="C25" s="475"/>
      <c r="D25" s="476"/>
      <c r="E25" s="400" t="s">
        <v>402</v>
      </c>
      <c r="F25" s="401"/>
      <c r="G25" s="402"/>
      <c r="H25" s="403" t="s">
        <v>403</v>
      </c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4"/>
    </row>
    <row r="26" spans="2:21" ht="12" customHeight="1" x14ac:dyDescent="0.2"/>
    <row r="27" spans="2:21" s="15" customFormat="1" ht="20.25" customHeight="1" x14ac:dyDescent="0.2">
      <c r="B27" s="365" t="s">
        <v>177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</row>
    <row r="28" spans="2:21" ht="12" customHeight="1" x14ac:dyDescent="0.2">
      <c r="B28" s="389" t="str">
        <f>B7</f>
        <v>O2</v>
      </c>
      <c r="C28" s="390" t="str">
        <f>E10</f>
        <v>Avaliação das cooperativas sobre as ações da OCB-GO e OCB Nacional, voltadas para o aperfeiçoamento do marco regulatório do cooperativismo e indução da implementação de políticas públicas</v>
      </c>
      <c r="D28" s="390"/>
      <c r="E28" s="390"/>
      <c r="F28" s="390"/>
      <c r="G28" s="390"/>
      <c r="H28" s="388" t="s">
        <v>66</v>
      </c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</row>
    <row r="29" spans="2:21" ht="12" customHeight="1" x14ac:dyDescent="0.2">
      <c r="B29" s="389"/>
      <c r="C29" s="390"/>
      <c r="D29" s="390"/>
      <c r="E29" s="390"/>
      <c r="F29" s="390"/>
      <c r="G29" s="390"/>
      <c r="H29" s="485">
        <v>2018</v>
      </c>
      <c r="I29" s="486"/>
      <c r="J29" s="486"/>
      <c r="K29" s="486"/>
      <c r="L29" s="486"/>
      <c r="M29" s="486"/>
      <c r="N29" s="486"/>
      <c r="O29" s="485">
        <v>2019</v>
      </c>
      <c r="P29" s="486"/>
      <c r="Q29" s="486"/>
      <c r="R29" s="486"/>
      <c r="S29" s="486"/>
      <c r="T29" s="486"/>
      <c r="U29" s="489"/>
    </row>
    <row r="30" spans="2:21" ht="12" customHeight="1" x14ac:dyDescent="0.2">
      <c r="B30" s="389"/>
      <c r="C30" s="390"/>
      <c r="D30" s="390"/>
      <c r="E30" s="390"/>
      <c r="F30" s="390"/>
      <c r="G30" s="390"/>
      <c r="H30" s="487"/>
      <c r="I30" s="488"/>
      <c r="J30" s="488"/>
      <c r="K30" s="488"/>
      <c r="L30" s="488"/>
      <c r="M30" s="488"/>
      <c r="N30" s="488"/>
      <c r="O30" s="487"/>
      <c r="P30" s="488"/>
      <c r="Q30" s="488"/>
      <c r="R30" s="488"/>
      <c r="S30" s="488"/>
      <c r="T30" s="488"/>
      <c r="U30" s="490"/>
    </row>
    <row r="31" spans="2:21" ht="22.5" customHeight="1" x14ac:dyDescent="0.2">
      <c r="B31" s="518" t="s">
        <v>162</v>
      </c>
      <c r="C31" s="519"/>
      <c r="D31" s="519"/>
      <c r="E31" s="519"/>
      <c r="F31" s="519"/>
      <c r="G31" s="519"/>
      <c r="H31" s="491">
        <v>7.8</v>
      </c>
      <c r="I31" s="492"/>
      <c r="J31" s="492"/>
      <c r="K31" s="492"/>
      <c r="L31" s="492"/>
      <c r="M31" s="492"/>
      <c r="N31" s="492"/>
      <c r="O31" s="491">
        <v>8</v>
      </c>
      <c r="P31" s="492"/>
      <c r="Q31" s="492"/>
      <c r="R31" s="492"/>
      <c r="S31" s="492"/>
      <c r="T31" s="492"/>
      <c r="U31" s="493"/>
    </row>
    <row r="32" spans="2:21" ht="22.5" customHeight="1" x14ac:dyDescent="0.2">
      <c r="B32" s="520" t="s">
        <v>161</v>
      </c>
      <c r="C32" s="521"/>
      <c r="D32" s="521"/>
      <c r="E32" s="521"/>
      <c r="F32" s="521"/>
      <c r="G32" s="521"/>
      <c r="H32" s="494">
        <v>8.9</v>
      </c>
      <c r="I32" s="495"/>
      <c r="J32" s="495"/>
      <c r="K32" s="495"/>
      <c r="L32" s="495"/>
      <c r="M32" s="495"/>
      <c r="N32" s="495"/>
      <c r="O32" s="494">
        <f>H108</f>
        <v>8.9</v>
      </c>
      <c r="P32" s="495"/>
      <c r="Q32" s="495"/>
      <c r="R32" s="495"/>
      <c r="S32" s="495"/>
      <c r="T32" s="495"/>
      <c r="U32" s="495"/>
    </row>
    <row r="33" spans="2:21" s="42" customFormat="1" ht="3.75" customHeight="1" x14ac:dyDescent="0.2">
      <c r="B33" s="45"/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2:21" ht="16.5" customHeight="1" x14ac:dyDescent="0.2">
      <c r="B34" s="522" t="s">
        <v>163</v>
      </c>
      <c r="C34" s="523"/>
      <c r="D34" s="523"/>
      <c r="E34" s="523"/>
      <c r="F34" s="523"/>
      <c r="G34" s="523"/>
      <c r="H34" s="496">
        <f>IF(H32=0,"",H32/H31)</f>
        <v>1.1410256410256412</v>
      </c>
      <c r="I34" s="497"/>
      <c r="J34" s="497"/>
      <c r="K34" s="497"/>
      <c r="L34" s="497"/>
      <c r="M34" s="497"/>
      <c r="N34" s="498"/>
      <c r="O34" s="496">
        <f>IF(O32=0,"",O32/O31)</f>
        <v>1.1125</v>
      </c>
      <c r="P34" s="497"/>
      <c r="Q34" s="497"/>
      <c r="R34" s="497"/>
      <c r="S34" s="497"/>
      <c r="T34" s="497"/>
      <c r="U34" s="498"/>
    </row>
    <row r="35" spans="2:21" ht="12" customHeight="1" x14ac:dyDescent="0.2"/>
    <row r="36" spans="2:21" s="15" customFormat="1" ht="20.25" customHeight="1" x14ac:dyDescent="0.2">
      <c r="B36" s="365" t="s">
        <v>176</v>
      </c>
      <c r="C36" s="365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</row>
    <row r="37" spans="2:21" s="52" customFormat="1" ht="12.75" x14ac:dyDescent="0.2"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</row>
    <row r="38" spans="2:21" ht="18.75" customHeight="1" x14ac:dyDescent="0.2">
      <c r="B38" s="442">
        <v>2018</v>
      </c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</row>
    <row r="39" spans="2:21" ht="14.25" hidden="1" customHeight="1" outlineLevel="1" x14ac:dyDescent="0.2">
      <c r="B39" s="409" t="s">
        <v>93</v>
      </c>
      <c r="C39" s="410"/>
      <c r="D39" s="53" t="s">
        <v>179</v>
      </c>
      <c r="E39" s="533">
        <f>H31</f>
        <v>7.8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6"/>
    </row>
    <row r="40" spans="2:21" s="15" customFormat="1" ht="14.25" hidden="1" customHeight="1" outlineLevel="1" x14ac:dyDescent="0.2">
      <c r="B40" s="411"/>
      <c r="C40" s="412"/>
      <c r="D40" s="54" t="s">
        <v>180</v>
      </c>
      <c r="E40" s="533">
        <f>H32</f>
        <v>8.9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6"/>
    </row>
    <row r="41" spans="2:21" hidden="1" outlineLevel="1" x14ac:dyDescent="0.2">
      <c r="B41" s="411"/>
      <c r="C41" s="412"/>
      <c r="D41" s="54" t="s">
        <v>181</v>
      </c>
      <c r="E41" s="417" t="s">
        <v>329</v>
      </c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8"/>
    </row>
    <row r="42" spans="2:21" hidden="1" outlineLevel="1" x14ac:dyDescent="0.2">
      <c r="B42" s="411"/>
      <c r="C42" s="412"/>
      <c r="D42" s="419" t="s">
        <v>182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20"/>
    </row>
    <row r="43" spans="2:21" ht="12" hidden="1" customHeight="1" outlineLevel="1" x14ac:dyDescent="0.2">
      <c r="B43" s="411"/>
      <c r="C43" s="412"/>
      <c r="D43" s="55" t="s">
        <v>183</v>
      </c>
      <c r="E43" s="421" t="s">
        <v>184</v>
      </c>
      <c r="F43" s="421"/>
      <c r="G43" s="421"/>
      <c r="H43" s="421"/>
      <c r="I43" s="421"/>
      <c r="J43" s="421"/>
      <c r="K43" s="421"/>
      <c r="L43" s="421" t="s">
        <v>0</v>
      </c>
      <c r="M43" s="421"/>
      <c r="N43" s="421"/>
      <c r="O43" s="421" t="s">
        <v>185</v>
      </c>
      <c r="P43" s="421"/>
      <c r="Q43" s="421"/>
      <c r="R43" s="421" t="s">
        <v>186</v>
      </c>
      <c r="S43" s="421"/>
      <c r="T43" s="421"/>
      <c r="U43" s="421"/>
    </row>
    <row r="44" spans="2:21" hidden="1" outlineLevel="1" x14ac:dyDescent="0.2">
      <c r="B44" s="411"/>
      <c r="C44" s="412"/>
      <c r="D44" s="56"/>
      <c r="E44" s="406"/>
      <c r="F44" s="407"/>
      <c r="G44" s="407"/>
      <c r="H44" s="407"/>
      <c r="I44" s="407"/>
      <c r="J44" s="407"/>
      <c r="K44" s="408"/>
      <c r="L44" s="406"/>
      <c r="M44" s="407"/>
      <c r="N44" s="408"/>
      <c r="O44" s="406"/>
      <c r="P44" s="407"/>
      <c r="Q44" s="408"/>
      <c r="R44" s="406"/>
      <c r="S44" s="407"/>
      <c r="T44" s="407"/>
      <c r="U44" s="408"/>
    </row>
    <row r="45" spans="2:21" hidden="1" outlineLevel="1" x14ac:dyDescent="0.2">
      <c r="B45" s="411"/>
      <c r="C45" s="412"/>
      <c r="D45" s="56"/>
      <c r="E45" s="57"/>
      <c r="F45" s="51"/>
      <c r="G45" s="51"/>
      <c r="H45" s="51"/>
      <c r="I45" s="51"/>
      <c r="J45" s="51"/>
      <c r="K45" s="58"/>
      <c r="L45" s="57"/>
      <c r="M45" s="51"/>
      <c r="N45" s="58"/>
      <c r="O45" s="57"/>
      <c r="P45" s="51"/>
      <c r="Q45" s="58"/>
      <c r="R45" s="57"/>
      <c r="S45" s="51"/>
      <c r="T45" s="51"/>
      <c r="U45" s="58"/>
    </row>
    <row r="46" spans="2:21" s="15" customFormat="1" ht="11.25" hidden="1" outlineLevel="1" x14ac:dyDescent="0.2">
      <c r="B46" s="413"/>
      <c r="C46" s="414"/>
      <c r="D46" s="56"/>
      <c r="E46" s="406"/>
      <c r="F46" s="407"/>
      <c r="G46" s="407"/>
      <c r="H46" s="407"/>
      <c r="I46" s="407"/>
      <c r="J46" s="407"/>
      <c r="K46" s="408"/>
      <c r="L46" s="406"/>
      <c r="M46" s="407"/>
      <c r="N46" s="408"/>
      <c r="O46" s="406"/>
      <c r="P46" s="407"/>
      <c r="Q46" s="408"/>
      <c r="R46" s="406"/>
      <c r="S46" s="407"/>
      <c r="T46" s="407"/>
      <c r="U46" s="408"/>
    </row>
    <row r="47" spans="2:21" collapsed="1" x14ac:dyDescent="0.2"/>
    <row r="48" spans="2:21" ht="18.75" customHeight="1" x14ac:dyDescent="0.2">
      <c r="B48" s="442">
        <v>2019</v>
      </c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</row>
    <row r="49" spans="2:21" ht="12" hidden="1" customHeight="1" outlineLevel="1" x14ac:dyDescent="0.2">
      <c r="B49" s="409" t="s">
        <v>93</v>
      </c>
      <c r="C49" s="410"/>
      <c r="D49" s="53" t="s">
        <v>179</v>
      </c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6"/>
    </row>
    <row r="50" spans="2:21" hidden="1" outlineLevel="1" x14ac:dyDescent="0.2">
      <c r="B50" s="411"/>
      <c r="C50" s="412"/>
      <c r="D50" s="54" t="s">
        <v>180</v>
      </c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5"/>
    </row>
    <row r="51" spans="2:21" hidden="1" outlineLevel="1" x14ac:dyDescent="0.2">
      <c r="B51" s="411"/>
      <c r="C51" s="412"/>
      <c r="D51" s="54" t="s">
        <v>181</v>
      </c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5"/>
    </row>
    <row r="52" spans="2:21" hidden="1" outlineLevel="1" x14ac:dyDescent="0.2">
      <c r="B52" s="411"/>
      <c r="C52" s="412"/>
      <c r="D52" s="419" t="s">
        <v>182</v>
      </c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20"/>
    </row>
    <row r="53" spans="2:21" hidden="1" outlineLevel="1" x14ac:dyDescent="0.2">
      <c r="B53" s="411"/>
      <c r="C53" s="412"/>
      <c r="D53" s="55" t="s">
        <v>183</v>
      </c>
      <c r="E53" s="421" t="s">
        <v>184</v>
      </c>
      <c r="F53" s="421"/>
      <c r="G53" s="421"/>
      <c r="H53" s="421"/>
      <c r="I53" s="421"/>
      <c r="J53" s="421"/>
      <c r="K53" s="421"/>
      <c r="L53" s="421" t="s">
        <v>0</v>
      </c>
      <c r="M53" s="421"/>
      <c r="N53" s="421"/>
      <c r="O53" s="421" t="s">
        <v>185</v>
      </c>
      <c r="P53" s="421"/>
      <c r="Q53" s="421"/>
      <c r="R53" s="421" t="s">
        <v>186</v>
      </c>
      <c r="S53" s="421"/>
      <c r="T53" s="421"/>
      <c r="U53" s="421"/>
    </row>
    <row r="54" spans="2:21" hidden="1" outlineLevel="1" x14ac:dyDescent="0.2">
      <c r="B54" s="411"/>
      <c r="C54" s="412"/>
      <c r="D54" s="56"/>
      <c r="E54" s="406"/>
      <c r="F54" s="407"/>
      <c r="G54" s="407"/>
      <c r="H54" s="407"/>
      <c r="I54" s="407"/>
      <c r="J54" s="407"/>
      <c r="K54" s="408"/>
      <c r="L54" s="406"/>
      <c r="M54" s="407"/>
      <c r="N54" s="408"/>
      <c r="O54" s="406"/>
      <c r="P54" s="407"/>
      <c r="Q54" s="408"/>
      <c r="R54" s="406"/>
      <c r="S54" s="407"/>
      <c r="T54" s="407"/>
      <c r="U54" s="408"/>
    </row>
    <row r="55" spans="2:21" hidden="1" outlineLevel="1" x14ac:dyDescent="0.2">
      <c r="B55" s="411"/>
      <c r="C55" s="412"/>
      <c r="D55" s="56"/>
      <c r="E55" s="57"/>
      <c r="F55" s="51"/>
      <c r="G55" s="51"/>
      <c r="H55" s="51"/>
      <c r="I55" s="51"/>
      <c r="J55" s="51"/>
      <c r="K55" s="58"/>
      <c r="L55" s="57"/>
      <c r="M55" s="51"/>
      <c r="N55" s="58"/>
      <c r="O55" s="57"/>
      <c r="P55" s="51"/>
      <c r="Q55" s="58"/>
      <c r="R55" s="57"/>
      <c r="S55" s="51"/>
      <c r="T55" s="51"/>
      <c r="U55" s="58"/>
    </row>
    <row r="56" spans="2:21" hidden="1" outlineLevel="1" x14ac:dyDescent="0.2">
      <c r="B56" s="413"/>
      <c r="C56" s="414"/>
      <c r="D56" s="56"/>
      <c r="E56" s="406"/>
      <c r="F56" s="407"/>
      <c r="G56" s="407"/>
      <c r="H56" s="407"/>
      <c r="I56" s="407"/>
      <c r="J56" s="407"/>
      <c r="K56" s="408"/>
      <c r="L56" s="406"/>
      <c r="M56" s="407"/>
      <c r="N56" s="408"/>
      <c r="O56" s="406"/>
      <c r="P56" s="407"/>
      <c r="Q56" s="408"/>
      <c r="R56" s="406"/>
      <c r="S56" s="407"/>
      <c r="T56" s="407"/>
      <c r="U56" s="408"/>
    </row>
    <row r="57" spans="2:21" collapsed="1" x14ac:dyDescent="0.2">
      <c r="B57" s="131"/>
      <c r="C57" s="132"/>
      <c r="D57" s="131"/>
      <c r="E57" s="133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2:21" x14ac:dyDescent="0.2"/>
    <row r="59" spans="2:21" ht="12" customHeight="1" x14ac:dyDescent="0.2"/>
    <row r="60" spans="2:21" s="15" customFormat="1" ht="20.25" customHeight="1" x14ac:dyDescent="0.2">
      <c r="B60" s="448" t="s">
        <v>313</v>
      </c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</row>
    <row r="61" spans="2:21" ht="12" hidden="1" customHeight="1" outlineLevel="1" x14ac:dyDescent="0.2"/>
    <row r="62" spans="2:21" ht="12" hidden="1" customHeight="1" outlineLevel="1" x14ac:dyDescent="0.2">
      <c r="B62" s="499" t="s">
        <v>118</v>
      </c>
      <c r="C62" s="499"/>
      <c r="D62" s="499"/>
      <c r="E62" s="499"/>
      <c r="F62" s="499"/>
      <c r="G62" s="499"/>
      <c r="H62" s="501" t="s">
        <v>321</v>
      </c>
      <c r="I62" s="501"/>
      <c r="J62" s="501"/>
      <c r="K62" s="501"/>
      <c r="L62"/>
      <c r="M62"/>
      <c r="N62"/>
      <c r="O62"/>
    </row>
    <row r="63" spans="2:21" ht="12" hidden="1" customHeight="1" outlineLevel="1" x14ac:dyDescent="0.2">
      <c r="B63" s="500"/>
      <c r="C63" s="500"/>
      <c r="D63" s="500"/>
      <c r="E63" s="500"/>
      <c r="F63" s="500"/>
      <c r="G63" s="500"/>
      <c r="H63" s="502"/>
      <c r="I63" s="502"/>
      <c r="J63" s="502"/>
      <c r="K63" s="502"/>
      <c r="L63"/>
      <c r="M63"/>
      <c r="N63"/>
      <c r="O63"/>
    </row>
    <row r="64" spans="2:21" ht="12" hidden="1" customHeight="1" outlineLevel="1" x14ac:dyDescent="0.2">
      <c r="B64" s="503" t="s">
        <v>327</v>
      </c>
      <c r="C64" s="504"/>
      <c r="D64" s="504"/>
      <c r="E64" s="504"/>
      <c r="F64" s="504"/>
      <c r="G64" s="505"/>
      <c r="H64" s="509">
        <f>I99</f>
        <v>8.9</v>
      </c>
      <c r="I64" s="510"/>
      <c r="J64" s="510"/>
      <c r="K64" s="511"/>
      <c r="L64"/>
      <c r="M64"/>
      <c r="N64"/>
      <c r="O64"/>
    </row>
    <row r="65" spans="2:15" hidden="1" outlineLevel="1" x14ac:dyDescent="0.2">
      <c r="B65" s="506"/>
      <c r="C65" s="507"/>
      <c r="D65" s="507"/>
      <c r="E65" s="507"/>
      <c r="F65" s="507"/>
      <c r="G65" s="508"/>
      <c r="H65" s="512"/>
      <c r="I65" s="513"/>
      <c r="J65" s="513"/>
      <c r="K65" s="514"/>
      <c r="L65"/>
      <c r="M65"/>
      <c r="N65"/>
      <c r="O65"/>
    </row>
    <row r="66" spans="2:15" ht="12" hidden="1" customHeight="1" outlineLevel="1" x14ac:dyDescent="0.2"/>
    <row r="67" spans="2:15" ht="28.5" hidden="1" customHeight="1" outlineLevel="1" x14ac:dyDescent="0.2">
      <c r="B67" s="118" t="s">
        <v>119</v>
      </c>
      <c r="C67" s="515" t="s">
        <v>120</v>
      </c>
      <c r="D67" s="515"/>
      <c r="E67" s="388" t="s">
        <v>322</v>
      </c>
      <c r="F67" s="388"/>
      <c r="G67" s="388" t="s">
        <v>323</v>
      </c>
      <c r="H67" s="388"/>
      <c r="I67" s="388" t="s">
        <v>324</v>
      </c>
      <c r="J67" s="388"/>
    </row>
    <row r="68" spans="2:15" hidden="1" outlineLevel="1" x14ac:dyDescent="0.2">
      <c r="B68" s="64">
        <v>1</v>
      </c>
      <c r="C68" s="517" t="s">
        <v>122</v>
      </c>
      <c r="D68" s="517"/>
      <c r="E68" s="483">
        <v>10</v>
      </c>
      <c r="F68" s="483"/>
      <c r="G68" s="483">
        <v>10</v>
      </c>
      <c r="H68" s="483"/>
      <c r="I68" s="483">
        <f>AVERAGE(E68:H68)</f>
        <v>10</v>
      </c>
      <c r="J68" s="483"/>
    </row>
    <row r="69" spans="2:15" hidden="1" outlineLevel="1" x14ac:dyDescent="0.2">
      <c r="B69" s="120">
        <v>2</v>
      </c>
      <c r="C69" s="517" t="s">
        <v>132</v>
      </c>
      <c r="D69" s="517"/>
      <c r="E69" s="483">
        <v>10</v>
      </c>
      <c r="F69" s="483"/>
      <c r="G69" s="483">
        <v>9</v>
      </c>
      <c r="H69" s="483"/>
      <c r="I69" s="483">
        <f t="shared" ref="I69:I98" si="0">AVERAGE(E69:H69)</f>
        <v>9.5</v>
      </c>
      <c r="J69" s="483"/>
    </row>
    <row r="70" spans="2:15" hidden="1" outlineLevel="1" x14ac:dyDescent="0.2">
      <c r="B70" s="120">
        <v>3</v>
      </c>
      <c r="C70" s="517" t="s">
        <v>134</v>
      </c>
      <c r="D70" s="517"/>
      <c r="E70" s="483">
        <v>8</v>
      </c>
      <c r="F70" s="483"/>
      <c r="G70" s="483">
        <v>8</v>
      </c>
      <c r="H70" s="483"/>
      <c r="I70" s="483">
        <f t="shared" si="0"/>
        <v>8</v>
      </c>
      <c r="J70" s="483"/>
    </row>
    <row r="71" spans="2:15" hidden="1" outlineLevel="1" x14ac:dyDescent="0.2">
      <c r="B71" s="120">
        <v>4</v>
      </c>
      <c r="C71" s="517" t="s">
        <v>135</v>
      </c>
      <c r="D71" s="517"/>
      <c r="E71" s="483">
        <v>10</v>
      </c>
      <c r="F71" s="483"/>
      <c r="G71" s="483">
        <v>9</v>
      </c>
      <c r="H71" s="483"/>
      <c r="I71" s="483">
        <f t="shared" si="0"/>
        <v>9.5</v>
      </c>
      <c r="J71" s="483"/>
    </row>
    <row r="72" spans="2:15" hidden="1" outlineLevel="1" x14ac:dyDescent="0.2">
      <c r="B72" s="120">
        <v>5</v>
      </c>
      <c r="C72" s="517" t="s">
        <v>125</v>
      </c>
      <c r="D72" s="517"/>
      <c r="E72" s="483">
        <v>9</v>
      </c>
      <c r="F72" s="483"/>
      <c r="G72" s="483">
        <v>9</v>
      </c>
      <c r="H72" s="483"/>
      <c r="I72" s="483">
        <f t="shared" si="0"/>
        <v>9</v>
      </c>
      <c r="J72" s="483"/>
    </row>
    <row r="73" spans="2:15" hidden="1" outlineLevel="1" x14ac:dyDescent="0.2">
      <c r="B73" s="120">
        <v>6</v>
      </c>
      <c r="C73" s="517" t="s">
        <v>127</v>
      </c>
      <c r="D73" s="517"/>
      <c r="E73" s="483">
        <v>9</v>
      </c>
      <c r="F73" s="483"/>
      <c r="G73" s="483">
        <v>9</v>
      </c>
      <c r="H73" s="483"/>
      <c r="I73" s="483">
        <f t="shared" si="0"/>
        <v>9</v>
      </c>
      <c r="J73" s="483"/>
    </row>
    <row r="74" spans="2:15" hidden="1" outlineLevel="1" x14ac:dyDescent="0.2">
      <c r="B74" s="120">
        <v>7</v>
      </c>
      <c r="C74" s="517" t="s">
        <v>309</v>
      </c>
      <c r="D74" s="517"/>
      <c r="E74" s="483">
        <v>10</v>
      </c>
      <c r="F74" s="483"/>
      <c r="G74" s="483">
        <v>10</v>
      </c>
      <c r="H74" s="483"/>
      <c r="I74" s="483">
        <f t="shared" si="0"/>
        <v>10</v>
      </c>
      <c r="J74" s="483"/>
    </row>
    <row r="75" spans="2:15" hidden="1" outlineLevel="1" x14ac:dyDescent="0.2">
      <c r="B75" s="120">
        <v>8</v>
      </c>
      <c r="C75" s="517" t="s">
        <v>142</v>
      </c>
      <c r="D75" s="517"/>
      <c r="E75" s="483">
        <v>8</v>
      </c>
      <c r="F75" s="483"/>
      <c r="G75" s="483">
        <v>8</v>
      </c>
      <c r="H75" s="483"/>
      <c r="I75" s="483">
        <f t="shared" si="0"/>
        <v>8</v>
      </c>
      <c r="J75" s="483"/>
    </row>
    <row r="76" spans="2:15" hidden="1" outlineLevel="1" x14ac:dyDescent="0.2">
      <c r="B76" s="120">
        <v>9</v>
      </c>
      <c r="C76" s="517" t="s">
        <v>126</v>
      </c>
      <c r="D76" s="517"/>
      <c r="E76" s="483">
        <v>10</v>
      </c>
      <c r="F76" s="483"/>
      <c r="G76" s="483">
        <v>10</v>
      </c>
      <c r="H76" s="483"/>
      <c r="I76" s="483">
        <f t="shared" si="0"/>
        <v>10</v>
      </c>
      <c r="J76" s="483"/>
    </row>
    <row r="77" spans="2:15" hidden="1" outlineLevel="1" x14ac:dyDescent="0.2">
      <c r="B77" s="120">
        <v>10</v>
      </c>
      <c r="C77" s="517" t="s">
        <v>315</v>
      </c>
      <c r="D77" s="517"/>
      <c r="E77" s="483">
        <v>9</v>
      </c>
      <c r="F77" s="483"/>
      <c r="G77" s="483">
        <v>8</v>
      </c>
      <c r="H77" s="483"/>
      <c r="I77" s="483">
        <f t="shared" si="0"/>
        <v>8.5</v>
      </c>
      <c r="J77" s="483"/>
    </row>
    <row r="78" spans="2:15" hidden="1" outlineLevel="1" x14ac:dyDescent="0.2">
      <c r="B78" s="120">
        <v>11</v>
      </c>
      <c r="C78" s="517" t="s">
        <v>138</v>
      </c>
      <c r="D78" s="517"/>
      <c r="E78" s="483">
        <v>9</v>
      </c>
      <c r="F78" s="483"/>
      <c r="G78" s="483">
        <v>9</v>
      </c>
      <c r="H78" s="483"/>
      <c r="I78" s="483">
        <f t="shared" si="0"/>
        <v>9</v>
      </c>
      <c r="J78" s="483"/>
    </row>
    <row r="79" spans="2:15" hidden="1" outlineLevel="1" x14ac:dyDescent="0.2">
      <c r="B79" s="120">
        <v>12</v>
      </c>
      <c r="C79" s="517" t="s">
        <v>124</v>
      </c>
      <c r="D79" s="517"/>
      <c r="E79" s="483">
        <v>9</v>
      </c>
      <c r="F79" s="483"/>
      <c r="G79" s="483">
        <v>9</v>
      </c>
      <c r="H79" s="483"/>
      <c r="I79" s="483">
        <f t="shared" si="0"/>
        <v>9</v>
      </c>
      <c r="J79" s="483"/>
    </row>
    <row r="80" spans="2:15" hidden="1" outlineLevel="1" x14ac:dyDescent="0.2">
      <c r="B80" s="120">
        <v>13</v>
      </c>
      <c r="C80" s="517" t="s">
        <v>129</v>
      </c>
      <c r="D80" s="517"/>
      <c r="E80" s="483">
        <v>9</v>
      </c>
      <c r="F80" s="483"/>
      <c r="G80" s="483">
        <v>8</v>
      </c>
      <c r="H80" s="483"/>
      <c r="I80" s="483">
        <f t="shared" si="0"/>
        <v>8.5</v>
      </c>
      <c r="J80" s="483"/>
    </row>
    <row r="81" spans="2:10" hidden="1" outlineLevel="1" x14ac:dyDescent="0.2">
      <c r="B81" s="120">
        <v>14</v>
      </c>
      <c r="C81" s="517" t="s">
        <v>276</v>
      </c>
      <c r="D81" s="517"/>
      <c r="E81" s="483">
        <v>8</v>
      </c>
      <c r="F81" s="483"/>
      <c r="G81" s="483">
        <v>8</v>
      </c>
      <c r="H81" s="483"/>
      <c r="I81" s="483">
        <f t="shared" si="0"/>
        <v>8</v>
      </c>
      <c r="J81" s="483"/>
    </row>
    <row r="82" spans="2:10" hidden="1" outlineLevel="1" x14ac:dyDescent="0.2">
      <c r="B82" s="120">
        <v>15</v>
      </c>
      <c r="C82" s="517" t="s">
        <v>123</v>
      </c>
      <c r="D82" s="517"/>
      <c r="E82" s="483">
        <v>8</v>
      </c>
      <c r="F82" s="483"/>
      <c r="G82" s="483">
        <v>7</v>
      </c>
      <c r="H82" s="483"/>
      <c r="I82" s="483">
        <f t="shared" si="0"/>
        <v>7.5</v>
      </c>
      <c r="J82" s="483"/>
    </row>
    <row r="83" spans="2:10" hidden="1" outlineLevel="1" x14ac:dyDescent="0.2">
      <c r="B83" s="120">
        <v>16</v>
      </c>
      <c r="C83" s="517" t="s">
        <v>133</v>
      </c>
      <c r="D83" s="517"/>
      <c r="E83" s="483">
        <v>9</v>
      </c>
      <c r="F83" s="483"/>
      <c r="G83" s="483">
        <v>9</v>
      </c>
      <c r="H83" s="483"/>
      <c r="I83" s="483">
        <f t="shared" si="0"/>
        <v>9</v>
      </c>
      <c r="J83" s="483"/>
    </row>
    <row r="84" spans="2:10" hidden="1" outlineLevel="1" x14ac:dyDescent="0.2">
      <c r="B84" s="120">
        <v>17</v>
      </c>
      <c r="C84" s="517" t="s">
        <v>131</v>
      </c>
      <c r="D84" s="517"/>
      <c r="E84" s="483">
        <v>5</v>
      </c>
      <c r="F84" s="483"/>
      <c r="G84" s="483">
        <v>5</v>
      </c>
      <c r="H84" s="483"/>
      <c r="I84" s="483">
        <f t="shared" si="0"/>
        <v>5</v>
      </c>
      <c r="J84" s="483"/>
    </row>
    <row r="85" spans="2:10" hidden="1" outlineLevel="1" x14ac:dyDescent="0.2">
      <c r="B85" s="120">
        <v>18</v>
      </c>
      <c r="C85" s="517" t="s">
        <v>136</v>
      </c>
      <c r="D85" s="517"/>
      <c r="E85" s="483">
        <v>10</v>
      </c>
      <c r="F85" s="483"/>
      <c r="G85" s="483"/>
      <c r="H85" s="483"/>
      <c r="I85" s="483">
        <f t="shared" si="0"/>
        <v>10</v>
      </c>
      <c r="J85" s="483"/>
    </row>
    <row r="86" spans="2:10" hidden="1" outlineLevel="1" x14ac:dyDescent="0.2">
      <c r="B86" s="120">
        <v>19</v>
      </c>
      <c r="C86" s="517" t="s">
        <v>121</v>
      </c>
      <c r="D86" s="517"/>
      <c r="E86" s="483">
        <v>9</v>
      </c>
      <c r="F86" s="483"/>
      <c r="G86" s="483">
        <v>9</v>
      </c>
      <c r="H86" s="483"/>
      <c r="I86" s="483">
        <f t="shared" si="0"/>
        <v>9</v>
      </c>
      <c r="J86" s="483"/>
    </row>
    <row r="87" spans="2:10" hidden="1" outlineLevel="1" x14ac:dyDescent="0.2">
      <c r="B87" s="120">
        <v>20</v>
      </c>
      <c r="C87" s="517" t="s">
        <v>265</v>
      </c>
      <c r="D87" s="517"/>
      <c r="E87" s="483">
        <v>10</v>
      </c>
      <c r="F87" s="483"/>
      <c r="G87" s="483">
        <v>10</v>
      </c>
      <c r="H87" s="483"/>
      <c r="I87" s="483">
        <f t="shared" si="0"/>
        <v>10</v>
      </c>
      <c r="J87" s="483"/>
    </row>
    <row r="88" spans="2:10" hidden="1" outlineLevel="1" x14ac:dyDescent="0.2">
      <c r="B88" s="120">
        <v>21</v>
      </c>
      <c r="C88" s="517" t="s">
        <v>316</v>
      </c>
      <c r="D88" s="517"/>
      <c r="E88" s="483">
        <v>9</v>
      </c>
      <c r="F88" s="483"/>
      <c r="G88" s="483">
        <v>9</v>
      </c>
      <c r="H88" s="483"/>
      <c r="I88" s="483">
        <f t="shared" si="0"/>
        <v>9</v>
      </c>
      <c r="J88" s="483"/>
    </row>
    <row r="89" spans="2:10" hidden="1" outlineLevel="1" x14ac:dyDescent="0.2">
      <c r="B89" s="120">
        <v>22</v>
      </c>
      <c r="C89" s="517" t="s">
        <v>317</v>
      </c>
      <c r="D89" s="517"/>
      <c r="E89" s="483">
        <v>10</v>
      </c>
      <c r="F89" s="483"/>
      <c r="G89" s="483">
        <v>10</v>
      </c>
      <c r="H89" s="483"/>
      <c r="I89" s="483">
        <f t="shared" si="0"/>
        <v>10</v>
      </c>
      <c r="J89" s="483"/>
    </row>
    <row r="90" spans="2:10" hidden="1" outlineLevel="1" x14ac:dyDescent="0.2">
      <c r="B90" s="120">
        <v>23</v>
      </c>
      <c r="C90" s="517" t="s">
        <v>318</v>
      </c>
      <c r="D90" s="517"/>
      <c r="E90" s="483">
        <v>9</v>
      </c>
      <c r="F90" s="483"/>
      <c r="G90" s="483">
        <v>8</v>
      </c>
      <c r="H90" s="483"/>
      <c r="I90" s="483">
        <f t="shared" si="0"/>
        <v>8.5</v>
      </c>
      <c r="J90" s="483"/>
    </row>
    <row r="91" spans="2:10" hidden="1" outlineLevel="1" x14ac:dyDescent="0.2">
      <c r="B91" s="120">
        <v>24</v>
      </c>
      <c r="C91" s="517" t="s">
        <v>130</v>
      </c>
      <c r="D91" s="517"/>
      <c r="E91" s="483">
        <v>9</v>
      </c>
      <c r="F91" s="483"/>
      <c r="G91" s="483">
        <v>9</v>
      </c>
      <c r="H91" s="483"/>
      <c r="I91" s="483">
        <f t="shared" si="0"/>
        <v>9</v>
      </c>
      <c r="J91" s="483"/>
    </row>
    <row r="92" spans="2:10" hidden="1" outlineLevel="1" x14ac:dyDescent="0.2">
      <c r="B92" s="120">
        <v>25</v>
      </c>
      <c r="C92" s="517" t="s">
        <v>137</v>
      </c>
      <c r="D92" s="517"/>
      <c r="E92" s="483">
        <v>8</v>
      </c>
      <c r="F92" s="483"/>
      <c r="G92" s="483">
        <v>7</v>
      </c>
      <c r="H92" s="483"/>
      <c r="I92" s="483">
        <f t="shared" si="0"/>
        <v>7.5</v>
      </c>
      <c r="J92" s="483"/>
    </row>
    <row r="93" spans="2:10" hidden="1" outlineLevel="1" x14ac:dyDescent="0.2">
      <c r="B93" s="120">
        <v>26</v>
      </c>
      <c r="C93" s="517" t="s">
        <v>266</v>
      </c>
      <c r="D93" s="517"/>
      <c r="E93" s="483">
        <v>9</v>
      </c>
      <c r="F93" s="483"/>
      <c r="G93" s="483">
        <v>8</v>
      </c>
      <c r="H93" s="483"/>
      <c r="I93" s="483">
        <f t="shared" si="0"/>
        <v>8.5</v>
      </c>
      <c r="J93" s="483"/>
    </row>
    <row r="94" spans="2:10" hidden="1" outlineLevel="1" x14ac:dyDescent="0.2">
      <c r="B94" s="120">
        <v>27</v>
      </c>
      <c r="C94" s="517" t="s">
        <v>264</v>
      </c>
      <c r="D94" s="517"/>
      <c r="E94" s="483">
        <v>9</v>
      </c>
      <c r="F94" s="483"/>
      <c r="G94" s="483">
        <v>9</v>
      </c>
      <c r="H94" s="483"/>
      <c r="I94" s="483">
        <f t="shared" si="0"/>
        <v>9</v>
      </c>
      <c r="J94" s="483"/>
    </row>
    <row r="95" spans="2:10" hidden="1" outlineLevel="1" x14ac:dyDescent="0.2">
      <c r="B95" s="120">
        <v>28</v>
      </c>
      <c r="C95" s="517" t="s">
        <v>319</v>
      </c>
      <c r="D95" s="517"/>
      <c r="E95" s="483">
        <v>9</v>
      </c>
      <c r="F95" s="483"/>
      <c r="G95" s="483">
        <v>9</v>
      </c>
      <c r="H95" s="483"/>
      <c r="I95" s="483">
        <f t="shared" si="0"/>
        <v>9</v>
      </c>
      <c r="J95" s="483"/>
    </row>
    <row r="96" spans="2:10" hidden="1" outlineLevel="1" x14ac:dyDescent="0.2">
      <c r="B96" s="120">
        <v>29</v>
      </c>
      <c r="C96" s="517" t="s">
        <v>320</v>
      </c>
      <c r="D96" s="517"/>
      <c r="E96" s="483">
        <v>10</v>
      </c>
      <c r="F96" s="483"/>
      <c r="G96" s="483"/>
      <c r="H96" s="483"/>
      <c r="I96" s="483">
        <f t="shared" si="0"/>
        <v>10</v>
      </c>
      <c r="J96" s="483"/>
    </row>
    <row r="97" spans="2:21" ht="12" hidden="1" customHeight="1" outlineLevel="1" x14ac:dyDescent="0.2">
      <c r="B97" s="120">
        <v>30</v>
      </c>
      <c r="C97" s="517" t="s">
        <v>140</v>
      </c>
      <c r="D97" s="517"/>
      <c r="E97" s="483"/>
      <c r="F97" s="483"/>
      <c r="G97" s="483"/>
      <c r="H97" s="483"/>
      <c r="I97" s="483" t="str">
        <f>IFERROR(AVERAGE(E97:H97),"")</f>
        <v/>
      </c>
      <c r="J97" s="483"/>
    </row>
    <row r="98" spans="2:21" ht="12" hidden="1" customHeight="1" outlineLevel="1" x14ac:dyDescent="0.2">
      <c r="B98" s="120">
        <v>31</v>
      </c>
      <c r="C98" s="517" t="s">
        <v>279</v>
      </c>
      <c r="D98" s="517"/>
      <c r="E98" s="483">
        <v>10</v>
      </c>
      <c r="F98" s="483"/>
      <c r="G98" s="483">
        <v>10</v>
      </c>
      <c r="H98" s="483"/>
      <c r="I98" s="483">
        <f t="shared" si="0"/>
        <v>10</v>
      </c>
      <c r="J98" s="483"/>
    </row>
    <row r="99" spans="2:21" ht="12" hidden="1" customHeight="1" outlineLevel="1" x14ac:dyDescent="0.2">
      <c r="B99" s="28"/>
      <c r="C99" s="516" t="s">
        <v>128</v>
      </c>
      <c r="D99" s="516"/>
      <c r="E99" s="482">
        <f>AVERAGE(E68:F98)</f>
        <v>9.0333333333333332</v>
      </c>
      <c r="F99" s="482"/>
      <c r="G99" s="482">
        <f>AVERAGE(G68:H98)</f>
        <v>8.6785714285714288</v>
      </c>
      <c r="H99" s="482"/>
      <c r="I99" s="482">
        <f>AVERAGE(I68:I98)</f>
        <v>8.9</v>
      </c>
      <c r="J99" s="482"/>
    </row>
    <row r="100" spans="2:21" ht="12" hidden="1" customHeight="1" outlineLevel="1" x14ac:dyDescent="0.2"/>
    <row r="101" spans="2:21" ht="12" hidden="1" customHeight="1" outlineLevel="1" x14ac:dyDescent="0.2">
      <c r="B101" s="484" t="s">
        <v>325</v>
      </c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</row>
    <row r="102" spans="2:21" ht="12" customHeight="1" collapsed="1" x14ac:dyDescent="0.2">
      <c r="C102" s="9"/>
      <c r="E102" s="9"/>
    </row>
    <row r="103" spans="2:21" ht="12" customHeight="1" x14ac:dyDescent="0.2">
      <c r="C103" s="9"/>
      <c r="E103" s="9"/>
    </row>
    <row r="104" spans="2:21" s="15" customFormat="1" ht="20.25" customHeight="1" x14ac:dyDescent="0.2">
      <c r="B104" s="448" t="s">
        <v>314</v>
      </c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</row>
    <row r="105" spans="2:21" ht="12" customHeight="1" outlineLevel="1" x14ac:dyDescent="0.2"/>
    <row r="106" spans="2:21" ht="12" customHeight="1" outlineLevel="1" x14ac:dyDescent="0.2">
      <c r="B106" s="499" t="s">
        <v>118</v>
      </c>
      <c r="C106" s="499"/>
      <c r="D106" s="499"/>
      <c r="E106" s="499"/>
      <c r="F106" s="499"/>
      <c r="G106" s="499"/>
      <c r="H106" s="501" t="s">
        <v>328</v>
      </c>
      <c r="I106" s="501"/>
      <c r="J106" s="501"/>
      <c r="K106" s="501"/>
      <c r="L106"/>
      <c r="M106"/>
      <c r="N106"/>
      <c r="O106"/>
    </row>
    <row r="107" spans="2:21" ht="12" customHeight="1" outlineLevel="1" x14ac:dyDescent="0.2">
      <c r="B107" s="500"/>
      <c r="C107" s="500"/>
      <c r="D107" s="500"/>
      <c r="E107" s="500"/>
      <c r="F107" s="500"/>
      <c r="G107" s="500"/>
      <c r="H107" s="502"/>
      <c r="I107" s="502"/>
      <c r="J107" s="502"/>
      <c r="K107" s="502"/>
      <c r="L107"/>
      <c r="M107"/>
      <c r="N107"/>
      <c r="O107"/>
    </row>
    <row r="108" spans="2:21" ht="12" customHeight="1" outlineLevel="1" x14ac:dyDescent="0.2">
      <c r="B108" s="503" t="s">
        <v>327</v>
      </c>
      <c r="C108" s="504"/>
      <c r="D108" s="504"/>
      <c r="E108" s="504"/>
      <c r="F108" s="504"/>
      <c r="G108" s="505"/>
      <c r="H108" s="509">
        <f>I143</f>
        <v>8.9</v>
      </c>
      <c r="I108" s="510"/>
      <c r="J108" s="510"/>
      <c r="K108" s="511"/>
      <c r="L108"/>
      <c r="M108"/>
      <c r="N108"/>
      <c r="O108"/>
    </row>
    <row r="109" spans="2:21" outlineLevel="1" x14ac:dyDescent="0.2">
      <c r="B109" s="506"/>
      <c r="C109" s="507"/>
      <c r="D109" s="507"/>
      <c r="E109" s="507"/>
      <c r="F109" s="507"/>
      <c r="G109" s="508"/>
      <c r="H109" s="512"/>
      <c r="I109" s="513"/>
      <c r="J109" s="513"/>
      <c r="K109" s="514"/>
      <c r="L109"/>
      <c r="M109"/>
      <c r="N109"/>
      <c r="O109"/>
    </row>
    <row r="110" spans="2:21" ht="12" customHeight="1" outlineLevel="1" x14ac:dyDescent="0.2"/>
    <row r="111" spans="2:21" ht="28.5" customHeight="1" outlineLevel="1" x14ac:dyDescent="0.2">
      <c r="B111" s="119" t="s">
        <v>119</v>
      </c>
      <c r="C111" s="515" t="s">
        <v>120</v>
      </c>
      <c r="D111" s="515"/>
      <c r="E111" s="388" t="s">
        <v>322</v>
      </c>
      <c r="F111" s="388"/>
      <c r="G111" s="388" t="s">
        <v>323</v>
      </c>
      <c r="H111" s="388"/>
      <c r="I111" s="388" t="s">
        <v>324</v>
      </c>
      <c r="J111" s="388"/>
    </row>
    <row r="112" spans="2:21" outlineLevel="1" x14ac:dyDescent="0.2">
      <c r="B112" s="64">
        <v>1</v>
      </c>
      <c r="C112" s="517" t="s">
        <v>481</v>
      </c>
      <c r="D112" s="517"/>
      <c r="E112" s="483"/>
      <c r="F112" s="483"/>
      <c r="G112" s="483" t="s">
        <v>305</v>
      </c>
      <c r="H112" s="483" t="s">
        <v>305</v>
      </c>
      <c r="I112" s="483"/>
      <c r="J112" s="483"/>
    </row>
    <row r="113" spans="2:10" outlineLevel="1" x14ac:dyDescent="0.2">
      <c r="B113" s="120">
        <v>2</v>
      </c>
      <c r="C113" s="517" t="s">
        <v>127</v>
      </c>
      <c r="D113" s="517"/>
      <c r="E113" s="483">
        <v>9</v>
      </c>
      <c r="F113" s="483"/>
      <c r="G113" s="483">
        <v>9</v>
      </c>
      <c r="H113" s="483"/>
      <c r="I113" s="483">
        <f t="shared" ref="I113:I128" si="1">AVERAGE(E113:H113)</f>
        <v>9</v>
      </c>
      <c r="J113" s="483"/>
    </row>
    <row r="114" spans="2:10" outlineLevel="1" x14ac:dyDescent="0.2">
      <c r="B114" s="120">
        <v>3</v>
      </c>
      <c r="C114" s="517" t="s">
        <v>507</v>
      </c>
      <c r="D114" s="517"/>
      <c r="E114" s="483">
        <v>10</v>
      </c>
      <c r="F114" s="483"/>
      <c r="G114" s="483">
        <v>10</v>
      </c>
      <c r="H114" s="483"/>
      <c r="I114" s="483">
        <f t="shared" si="1"/>
        <v>10</v>
      </c>
      <c r="J114" s="483"/>
    </row>
    <row r="115" spans="2:10" outlineLevel="1" x14ac:dyDescent="0.2">
      <c r="B115" s="196">
        <v>4</v>
      </c>
      <c r="C115" s="517" t="s">
        <v>489</v>
      </c>
      <c r="D115" s="517"/>
      <c r="E115" s="483">
        <v>9</v>
      </c>
      <c r="F115" s="483"/>
      <c r="G115" s="483">
        <v>8</v>
      </c>
      <c r="H115" s="483"/>
      <c r="I115" s="483">
        <f t="shared" si="1"/>
        <v>8.5</v>
      </c>
      <c r="J115" s="483"/>
    </row>
    <row r="116" spans="2:10" outlineLevel="1" x14ac:dyDescent="0.2">
      <c r="B116" s="120">
        <v>5</v>
      </c>
      <c r="C116" s="517" t="s">
        <v>124</v>
      </c>
      <c r="D116" s="517"/>
      <c r="E116" s="483">
        <v>9</v>
      </c>
      <c r="F116" s="483"/>
      <c r="G116" s="483">
        <v>9</v>
      </c>
      <c r="H116" s="483"/>
      <c r="I116" s="483">
        <f t="shared" si="1"/>
        <v>9</v>
      </c>
      <c r="J116" s="483"/>
    </row>
    <row r="117" spans="2:10" outlineLevel="1" x14ac:dyDescent="0.2">
      <c r="B117" s="120">
        <v>6</v>
      </c>
      <c r="C117" s="517" t="s">
        <v>387</v>
      </c>
      <c r="D117" s="517"/>
      <c r="E117" s="483">
        <v>9</v>
      </c>
      <c r="F117" s="483"/>
      <c r="G117" s="483">
        <v>7</v>
      </c>
      <c r="H117" s="483"/>
      <c r="I117" s="483">
        <f t="shared" si="1"/>
        <v>8</v>
      </c>
      <c r="J117" s="483"/>
    </row>
    <row r="118" spans="2:10" outlineLevel="1" x14ac:dyDescent="0.2">
      <c r="B118" s="196">
        <v>7</v>
      </c>
      <c r="C118" s="517" t="s">
        <v>482</v>
      </c>
      <c r="D118" s="517"/>
      <c r="E118" s="483">
        <v>10</v>
      </c>
      <c r="F118" s="483"/>
      <c r="G118" s="483">
        <v>9</v>
      </c>
      <c r="H118" s="483"/>
      <c r="I118" s="483">
        <f t="shared" si="1"/>
        <v>9.5</v>
      </c>
      <c r="J118" s="483"/>
    </row>
    <row r="119" spans="2:10" outlineLevel="1" x14ac:dyDescent="0.2">
      <c r="B119" s="120">
        <v>8</v>
      </c>
      <c r="C119" s="517" t="s">
        <v>276</v>
      </c>
      <c r="D119" s="517"/>
      <c r="E119" s="483">
        <v>9</v>
      </c>
      <c r="F119" s="483"/>
      <c r="G119" s="483">
        <v>9</v>
      </c>
      <c r="H119" s="483"/>
      <c r="I119" s="483">
        <f t="shared" si="1"/>
        <v>9</v>
      </c>
      <c r="J119" s="483"/>
    </row>
    <row r="120" spans="2:10" outlineLevel="1" x14ac:dyDescent="0.2">
      <c r="B120" s="120">
        <v>9</v>
      </c>
      <c r="C120" s="517" t="s">
        <v>203</v>
      </c>
      <c r="D120" s="517"/>
      <c r="E120" s="483">
        <v>8</v>
      </c>
      <c r="F120" s="483"/>
      <c r="G120" s="483"/>
      <c r="H120" s="483"/>
      <c r="I120" s="483">
        <f t="shared" si="1"/>
        <v>8</v>
      </c>
      <c r="J120" s="483"/>
    </row>
    <row r="121" spans="2:10" outlineLevel="1" x14ac:dyDescent="0.2">
      <c r="B121" s="196">
        <v>10</v>
      </c>
      <c r="C121" s="517" t="s">
        <v>277</v>
      </c>
      <c r="D121" s="517"/>
      <c r="E121" s="483">
        <v>9</v>
      </c>
      <c r="F121" s="483"/>
      <c r="G121" s="483">
        <v>9</v>
      </c>
      <c r="H121" s="483"/>
      <c r="I121" s="483">
        <f t="shared" si="1"/>
        <v>9</v>
      </c>
      <c r="J121" s="483"/>
    </row>
    <row r="122" spans="2:10" outlineLevel="1" x14ac:dyDescent="0.2">
      <c r="B122" s="120">
        <v>11</v>
      </c>
      <c r="C122" s="517" t="s">
        <v>126</v>
      </c>
      <c r="D122" s="517"/>
      <c r="E122" s="483">
        <v>9</v>
      </c>
      <c r="F122" s="483"/>
      <c r="G122" s="483">
        <v>9</v>
      </c>
      <c r="H122" s="483"/>
      <c r="I122" s="483">
        <f t="shared" si="1"/>
        <v>9</v>
      </c>
      <c r="J122" s="483"/>
    </row>
    <row r="123" spans="2:10" outlineLevel="1" x14ac:dyDescent="0.2">
      <c r="B123" s="120">
        <v>12</v>
      </c>
      <c r="C123" s="517" t="s">
        <v>508</v>
      </c>
      <c r="D123" s="517"/>
      <c r="E123" s="483">
        <v>10</v>
      </c>
      <c r="F123" s="483"/>
      <c r="G123" s="483">
        <v>9</v>
      </c>
      <c r="H123" s="483"/>
      <c r="I123" s="483">
        <f t="shared" si="1"/>
        <v>9.5</v>
      </c>
      <c r="J123" s="483"/>
    </row>
    <row r="124" spans="2:10" outlineLevel="1" x14ac:dyDescent="0.2">
      <c r="B124" s="196">
        <v>13</v>
      </c>
      <c r="C124" s="517" t="s">
        <v>142</v>
      </c>
      <c r="D124" s="517"/>
      <c r="E124" s="483"/>
      <c r="F124" s="483"/>
      <c r="G124" s="483"/>
      <c r="H124" s="483"/>
      <c r="I124" s="483"/>
      <c r="J124" s="483"/>
    </row>
    <row r="125" spans="2:10" outlineLevel="1" x14ac:dyDescent="0.2">
      <c r="B125" s="120">
        <v>14</v>
      </c>
      <c r="C125" s="517" t="s">
        <v>509</v>
      </c>
      <c r="D125" s="517"/>
      <c r="E125" s="483">
        <v>8</v>
      </c>
      <c r="F125" s="483"/>
      <c r="G125" s="483">
        <v>8</v>
      </c>
      <c r="H125" s="483"/>
      <c r="I125" s="483">
        <f t="shared" si="1"/>
        <v>8</v>
      </c>
      <c r="J125" s="483"/>
    </row>
    <row r="126" spans="2:10" outlineLevel="1" x14ac:dyDescent="0.2">
      <c r="B126" s="120">
        <v>15</v>
      </c>
      <c r="C126" s="517" t="s">
        <v>266</v>
      </c>
      <c r="D126" s="517"/>
      <c r="E126" s="483">
        <v>9</v>
      </c>
      <c r="F126" s="483"/>
      <c r="G126" s="483"/>
      <c r="H126" s="483"/>
      <c r="I126" s="483">
        <f t="shared" si="1"/>
        <v>9</v>
      </c>
      <c r="J126" s="483"/>
    </row>
    <row r="127" spans="2:10" outlineLevel="1" x14ac:dyDescent="0.2">
      <c r="B127" s="196">
        <v>16</v>
      </c>
      <c r="C127" s="517" t="s">
        <v>138</v>
      </c>
      <c r="D127" s="517"/>
      <c r="E127" s="483">
        <v>9</v>
      </c>
      <c r="F127" s="483"/>
      <c r="G127" s="483">
        <v>9</v>
      </c>
      <c r="H127" s="483"/>
      <c r="I127" s="483">
        <f t="shared" si="1"/>
        <v>9</v>
      </c>
      <c r="J127" s="483"/>
    </row>
    <row r="128" spans="2:10" outlineLevel="1" x14ac:dyDescent="0.2">
      <c r="B128" s="120">
        <v>17</v>
      </c>
      <c r="C128" s="517" t="s">
        <v>488</v>
      </c>
      <c r="D128" s="517"/>
      <c r="E128" s="483">
        <v>9</v>
      </c>
      <c r="F128" s="483"/>
      <c r="G128" s="483"/>
      <c r="H128" s="483"/>
      <c r="I128" s="483">
        <f t="shared" si="1"/>
        <v>9</v>
      </c>
      <c r="J128" s="483"/>
    </row>
    <row r="129" spans="2:10" outlineLevel="1" x14ac:dyDescent="0.2">
      <c r="B129" s="120"/>
      <c r="C129" s="517"/>
      <c r="D129" s="517"/>
      <c r="E129" s="483"/>
      <c r="F129" s="483"/>
      <c r="G129" s="483"/>
      <c r="H129" s="483"/>
      <c r="I129" s="483"/>
      <c r="J129" s="483"/>
    </row>
    <row r="130" spans="2:10" outlineLevel="1" x14ac:dyDescent="0.2">
      <c r="B130" s="120"/>
      <c r="C130" s="517"/>
      <c r="D130" s="517"/>
      <c r="E130" s="483"/>
      <c r="F130" s="483"/>
      <c r="G130" s="483"/>
      <c r="H130" s="483"/>
      <c r="I130" s="483"/>
      <c r="J130" s="483"/>
    </row>
    <row r="131" spans="2:10" outlineLevel="1" x14ac:dyDescent="0.2">
      <c r="B131" s="120"/>
      <c r="C131" s="517"/>
      <c r="D131" s="517"/>
      <c r="E131" s="483"/>
      <c r="F131" s="483"/>
      <c r="G131" s="483"/>
      <c r="H131" s="483"/>
      <c r="I131" s="483"/>
      <c r="J131" s="483"/>
    </row>
    <row r="132" spans="2:10" outlineLevel="1" x14ac:dyDescent="0.2">
      <c r="B132" s="120"/>
      <c r="C132" s="517"/>
      <c r="D132" s="517"/>
      <c r="E132" s="483"/>
      <c r="F132" s="483"/>
      <c r="G132" s="483"/>
      <c r="H132" s="483"/>
      <c r="I132" s="483"/>
      <c r="J132" s="483"/>
    </row>
    <row r="133" spans="2:10" outlineLevel="1" x14ac:dyDescent="0.2">
      <c r="B133" s="120"/>
      <c r="C133" s="517"/>
      <c r="D133" s="517"/>
      <c r="E133" s="483"/>
      <c r="F133" s="483"/>
      <c r="G133" s="483"/>
      <c r="H133" s="483"/>
      <c r="I133" s="483"/>
      <c r="J133" s="483"/>
    </row>
    <row r="134" spans="2:10" outlineLevel="1" x14ac:dyDescent="0.2">
      <c r="B134" s="120"/>
      <c r="C134" s="517"/>
      <c r="D134" s="517"/>
      <c r="E134" s="483"/>
      <c r="F134" s="483"/>
      <c r="G134" s="483"/>
      <c r="H134" s="483"/>
      <c r="I134" s="483"/>
      <c r="J134" s="483"/>
    </row>
    <row r="135" spans="2:10" outlineLevel="1" x14ac:dyDescent="0.2">
      <c r="B135" s="120"/>
      <c r="C135" s="517"/>
      <c r="D135" s="517"/>
      <c r="E135" s="483"/>
      <c r="F135" s="483"/>
      <c r="G135" s="483"/>
      <c r="H135" s="483"/>
      <c r="I135" s="483"/>
      <c r="J135" s="483"/>
    </row>
    <row r="136" spans="2:10" outlineLevel="1" x14ac:dyDescent="0.2">
      <c r="B136" s="120"/>
      <c r="C136" s="517"/>
      <c r="D136" s="517"/>
      <c r="E136" s="483"/>
      <c r="F136" s="483"/>
      <c r="G136" s="483"/>
      <c r="H136" s="483"/>
      <c r="I136" s="483"/>
      <c r="J136" s="483"/>
    </row>
    <row r="137" spans="2:10" outlineLevel="1" x14ac:dyDescent="0.2">
      <c r="B137" s="120"/>
      <c r="C137" s="517"/>
      <c r="D137" s="517"/>
      <c r="E137" s="483"/>
      <c r="F137" s="483"/>
      <c r="G137" s="483"/>
      <c r="H137" s="483"/>
      <c r="I137" s="483"/>
      <c r="J137" s="483"/>
    </row>
    <row r="138" spans="2:10" outlineLevel="1" x14ac:dyDescent="0.2">
      <c r="B138" s="120"/>
      <c r="C138" s="517"/>
      <c r="D138" s="517"/>
      <c r="E138" s="483"/>
      <c r="F138" s="483"/>
      <c r="G138" s="483"/>
      <c r="H138" s="483"/>
      <c r="I138" s="483"/>
      <c r="J138" s="483"/>
    </row>
    <row r="139" spans="2:10" outlineLevel="1" x14ac:dyDescent="0.2">
      <c r="B139" s="120"/>
      <c r="C139" s="517"/>
      <c r="D139" s="517"/>
      <c r="E139" s="483"/>
      <c r="F139" s="483"/>
      <c r="G139" s="483"/>
      <c r="H139" s="483"/>
      <c r="I139" s="483"/>
      <c r="J139" s="483"/>
    </row>
    <row r="140" spans="2:10" outlineLevel="1" x14ac:dyDescent="0.2">
      <c r="B140" s="120"/>
      <c r="C140" s="517"/>
      <c r="D140" s="517"/>
      <c r="E140" s="483"/>
      <c r="F140" s="483"/>
      <c r="G140" s="483"/>
      <c r="H140" s="483"/>
      <c r="I140" s="483"/>
      <c r="J140" s="483"/>
    </row>
    <row r="141" spans="2:10" ht="12" customHeight="1" outlineLevel="1" x14ac:dyDescent="0.2">
      <c r="B141" s="120"/>
      <c r="C141" s="517"/>
      <c r="D141" s="517"/>
      <c r="E141" s="483"/>
      <c r="F141" s="483"/>
      <c r="G141" s="483"/>
      <c r="H141" s="483"/>
      <c r="I141" s="483"/>
      <c r="J141" s="483"/>
    </row>
    <row r="142" spans="2:10" ht="12" customHeight="1" outlineLevel="1" x14ac:dyDescent="0.2">
      <c r="B142" s="120"/>
      <c r="C142" s="517"/>
      <c r="D142" s="517"/>
      <c r="E142" s="483"/>
      <c r="F142" s="483"/>
      <c r="G142" s="483"/>
      <c r="H142" s="483"/>
      <c r="I142" s="483"/>
      <c r="J142" s="483"/>
    </row>
    <row r="143" spans="2:10" ht="12" customHeight="1" outlineLevel="1" x14ac:dyDescent="0.2">
      <c r="B143" s="28"/>
      <c r="C143" s="516" t="s">
        <v>128</v>
      </c>
      <c r="D143" s="516"/>
      <c r="E143" s="482">
        <f>AVERAGE(E112:F142)</f>
        <v>9.0666666666666664</v>
      </c>
      <c r="F143" s="482"/>
      <c r="G143" s="482">
        <f>AVERAGE(G112:H142)</f>
        <v>8.75</v>
      </c>
      <c r="H143" s="482"/>
      <c r="I143" s="482">
        <f>AVERAGE(I112:I142)</f>
        <v>8.9</v>
      </c>
      <c r="J143" s="482"/>
    </row>
    <row r="144" spans="2:10" ht="12" customHeight="1" x14ac:dyDescent="0.2">
      <c r="C144" s="9"/>
      <c r="E144" s="9"/>
    </row>
    <row r="145" spans="3:5" ht="12" customHeight="1" x14ac:dyDescent="0.2">
      <c r="C145" s="9"/>
      <c r="E145" s="9"/>
    </row>
    <row r="146" spans="3:5" ht="12" hidden="1" customHeight="1" x14ac:dyDescent="0.2">
      <c r="C146" s="9"/>
      <c r="E146" s="9"/>
    </row>
    <row r="147" spans="3:5" ht="12" hidden="1" customHeight="1" x14ac:dyDescent="0.2">
      <c r="C147" s="9"/>
      <c r="E147" s="9"/>
    </row>
    <row r="148" spans="3:5" ht="12" hidden="1" customHeight="1" x14ac:dyDescent="0.2">
      <c r="C148" s="9"/>
      <c r="E148" s="9"/>
    </row>
    <row r="149" spans="3:5" ht="12" hidden="1" customHeight="1" x14ac:dyDescent="0.2">
      <c r="C149" s="9"/>
      <c r="E149" s="9"/>
    </row>
    <row r="150" spans="3:5" ht="12" hidden="1" customHeight="1" x14ac:dyDescent="0.2">
      <c r="C150" s="9"/>
      <c r="E150" s="9"/>
    </row>
    <row r="151" spans="3:5" ht="12" hidden="1" customHeight="1" x14ac:dyDescent="0.2">
      <c r="C151" s="9"/>
      <c r="E151" s="9"/>
    </row>
    <row r="152" spans="3:5" ht="12" hidden="1" customHeight="1" x14ac:dyDescent="0.2">
      <c r="C152" s="9"/>
      <c r="E152" s="9"/>
    </row>
    <row r="153" spans="3:5" ht="12" hidden="1" customHeight="1" x14ac:dyDescent="0.2">
      <c r="C153" s="9"/>
      <c r="E153" s="9"/>
    </row>
    <row r="154" spans="3:5" ht="12" hidden="1" customHeight="1" x14ac:dyDescent="0.2">
      <c r="C154" s="9"/>
      <c r="E154" s="9"/>
    </row>
    <row r="155" spans="3:5" ht="12" hidden="1" customHeight="1" x14ac:dyDescent="0.2">
      <c r="C155" s="9"/>
      <c r="E155" s="9"/>
    </row>
    <row r="156" spans="3:5" ht="12" hidden="1" customHeight="1" x14ac:dyDescent="0.2">
      <c r="C156" s="9"/>
      <c r="E156" s="9"/>
    </row>
    <row r="157" spans="3:5" ht="12" hidden="1" customHeight="1" x14ac:dyDescent="0.2">
      <c r="C157" s="9"/>
      <c r="E157" s="9"/>
    </row>
    <row r="158" spans="3:5" ht="12" hidden="1" customHeight="1" x14ac:dyDescent="0.2">
      <c r="C158" s="9"/>
      <c r="E158" s="9"/>
    </row>
    <row r="159" spans="3:5" ht="12" hidden="1" customHeight="1" x14ac:dyDescent="0.2">
      <c r="C159" s="9"/>
      <c r="E159" s="9"/>
    </row>
    <row r="160" spans="3:5" ht="12" hidden="1" customHeight="1" x14ac:dyDescent="0.2">
      <c r="C160" s="9"/>
      <c r="E160" s="9"/>
    </row>
    <row r="161" spans="3:5" ht="12" hidden="1" customHeight="1" x14ac:dyDescent="0.2">
      <c r="C161" s="9"/>
      <c r="E161" s="9"/>
    </row>
    <row r="162" spans="3:5" ht="12" hidden="1" customHeight="1" x14ac:dyDescent="0.2">
      <c r="C162" s="9"/>
      <c r="E162" s="9"/>
    </row>
    <row r="163" spans="3:5" ht="12" hidden="1" customHeight="1" x14ac:dyDescent="0.2">
      <c r="C163" s="9"/>
      <c r="E163" s="9"/>
    </row>
    <row r="164" spans="3:5" ht="12" hidden="1" customHeight="1" x14ac:dyDescent="0.2">
      <c r="C164" s="9"/>
      <c r="E164" s="9"/>
    </row>
    <row r="165" spans="3:5" ht="12" hidden="1" customHeight="1" x14ac:dyDescent="0.2">
      <c r="C165" s="9"/>
      <c r="E165" s="9"/>
    </row>
    <row r="166" spans="3:5" ht="12" hidden="1" customHeight="1" x14ac:dyDescent="0.2">
      <c r="C166" s="9"/>
      <c r="E166" s="9"/>
    </row>
    <row r="167" spans="3:5" ht="12" hidden="1" customHeight="1" x14ac:dyDescent="0.2">
      <c r="C167" s="9"/>
      <c r="E167" s="9"/>
    </row>
    <row r="168" spans="3:5" ht="12" hidden="1" customHeight="1" x14ac:dyDescent="0.2"/>
    <row r="169" spans="3:5" ht="12" hidden="1" customHeight="1" x14ac:dyDescent="0.2"/>
    <row r="170" spans="3:5" ht="12" hidden="1" customHeight="1" x14ac:dyDescent="0.2"/>
    <row r="171" spans="3:5" ht="12" hidden="1" customHeight="1" x14ac:dyDescent="0.2"/>
    <row r="172" spans="3:5" ht="12" hidden="1" customHeight="1" x14ac:dyDescent="0.2"/>
    <row r="173" spans="3:5" ht="12" hidden="1" customHeight="1" x14ac:dyDescent="0.2"/>
    <row r="174" spans="3:5" ht="12" hidden="1" customHeight="1" x14ac:dyDescent="0.2"/>
    <row r="175" spans="3:5" ht="12" hidden="1" customHeight="1" x14ac:dyDescent="0.2"/>
    <row r="176" spans="3:5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  <row r="189" ht="12" hidden="1" customHeight="1" x14ac:dyDescent="0.2"/>
    <row r="190" ht="12" hidden="1" customHeight="1" x14ac:dyDescent="0.2"/>
    <row r="191" ht="12" hidden="1" customHeight="1" x14ac:dyDescent="0.2"/>
    <row r="192" ht="12" hidden="1" customHeight="1" x14ac:dyDescent="0.2"/>
    <row r="193" ht="12" hidden="1" customHeight="1" x14ac:dyDescent="0.2"/>
    <row r="194" ht="12" hidden="1" customHeight="1" x14ac:dyDescent="0.2"/>
    <row r="195" ht="12" hidden="1" customHeight="1" x14ac:dyDescent="0.2"/>
    <row r="196" ht="12" hidden="1" customHeight="1" x14ac:dyDescent="0.2"/>
    <row r="197" ht="12" hidden="1" customHeight="1" x14ac:dyDescent="0.2"/>
    <row r="198" ht="12" hidden="1" customHeight="1" x14ac:dyDescent="0.2"/>
    <row r="199" ht="12" hidden="1" customHeight="1" x14ac:dyDescent="0.2"/>
    <row r="200" ht="12" hidden="1" customHeight="1" x14ac:dyDescent="0.2"/>
    <row r="201" ht="12" hidden="1" customHeight="1" x14ac:dyDescent="0.2"/>
    <row r="202" ht="12" hidden="1" customHeight="1" x14ac:dyDescent="0.2"/>
    <row r="203" ht="12" hidden="1" customHeight="1" x14ac:dyDescent="0.2"/>
    <row r="204" ht="12" hidden="1" customHeight="1" x14ac:dyDescent="0.2"/>
    <row r="205" ht="12" hidden="1" customHeight="1" x14ac:dyDescent="0.2"/>
    <row r="206" ht="12" hidden="1" customHeight="1" x14ac:dyDescent="0.2"/>
    <row r="207" ht="12" hidden="1" customHeight="1" x14ac:dyDescent="0.2"/>
    <row r="208" ht="12" hidden="1" customHeight="1" x14ac:dyDescent="0.2"/>
    <row r="209" ht="12" hidden="1" customHeight="1" x14ac:dyDescent="0.2"/>
    <row r="210" ht="12" hidden="1" customHeight="1" x14ac:dyDescent="0.2"/>
    <row r="211" ht="12" hidden="1" customHeight="1" x14ac:dyDescent="0.2"/>
    <row r="212" ht="12" hidden="1" customHeight="1" x14ac:dyDescent="0.2"/>
    <row r="213" ht="12" hidden="1" customHeight="1" x14ac:dyDescent="0.2"/>
    <row r="214" ht="12" hidden="1" customHeight="1" x14ac:dyDescent="0.2"/>
    <row r="215" ht="12" hidden="1" customHeight="1" x14ac:dyDescent="0.2"/>
    <row r="216" ht="12" hidden="1" customHeight="1" x14ac:dyDescent="0.2"/>
    <row r="217" ht="12" hidden="1" customHeight="1" x14ac:dyDescent="0.2"/>
    <row r="218" ht="12" hidden="1" customHeight="1" x14ac:dyDescent="0.2"/>
    <row r="219" ht="12" hidden="1" customHeight="1" x14ac:dyDescent="0.2"/>
    <row r="220" ht="12" hidden="1" customHeight="1" x14ac:dyDescent="0.2"/>
    <row r="221" ht="12" hidden="1" customHeight="1" x14ac:dyDescent="0.2"/>
    <row r="222" ht="12" hidden="1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</sheetData>
  <mergeCells count="367">
    <mergeCell ref="H21:N21"/>
    <mergeCell ref="O21:U21"/>
    <mergeCell ref="H22:N22"/>
    <mergeCell ref="O22:U22"/>
    <mergeCell ref="B21:D25"/>
    <mergeCell ref="E22:G22"/>
    <mergeCell ref="E23:G23"/>
    <mergeCell ref="H23:U23"/>
    <mergeCell ref="E24:G24"/>
    <mergeCell ref="H24:U24"/>
    <mergeCell ref="E25:G25"/>
    <mergeCell ref="H25:U25"/>
    <mergeCell ref="C80:D80"/>
    <mergeCell ref="C81:D81"/>
    <mergeCell ref="E81:F81"/>
    <mergeCell ref="C82:D82"/>
    <mergeCell ref="E82:F82"/>
    <mergeCell ref="C83:D83"/>
    <mergeCell ref="E83:F83"/>
    <mergeCell ref="C84:D84"/>
    <mergeCell ref="E84:F84"/>
    <mergeCell ref="E89:F89"/>
    <mergeCell ref="C90:D90"/>
    <mergeCell ref="C99:D99"/>
    <mergeCell ref="E99:F99"/>
    <mergeCell ref="E85:F85"/>
    <mergeCell ref="E90:F90"/>
    <mergeCell ref="C96:D96"/>
    <mergeCell ref="E96:F96"/>
    <mergeCell ref="C97:D97"/>
    <mergeCell ref="E97:F97"/>
    <mergeCell ref="C98:D98"/>
    <mergeCell ref="E98:F98"/>
    <mergeCell ref="C91:D91"/>
    <mergeCell ref="E91:F91"/>
    <mergeCell ref="C73:D73"/>
    <mergeCell ref="E73:F73"/>
    <mergeCell ref="C92:D92"/>
    <mergeCell ref="E92:F92"/>
    <mergeCell ref="C93:D93"/>
    <mergeCell ref="E93:F93"/>
    <mergeCell ref="C94:D94"/>
    <mergeCell ref="E94:F94"/>
    <mergeCell ref="C95:D95"/>
    <mergeCell ref="E95:F95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E86:F86"/>
    <mergeCell ref="E87:F87"/>
    <mergeCell ref="E88:F88"/>
    <mergeCell ref="C85:D85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B19:D19"/>
    <mergeCell ref="E19:U19"/>
    <mergeCell ref="B20:D20"/>
    <mergeCell ref="E20:U20"/>
    <mergeCell ref="H28:U28"/>
    <mergeCell ref="B27:U27"/>
    <mergeCell ref="C79:D79"/>
    <mergeCell ref="E41:U41"/>
    <mergeCell ref="D42:U42"/>
    <mergeCell ref="E43:K43"/>
    <mergeCell ref="L43:N43"/>
    <mergeCell ref="O43:Q43"/>
    <mergeCell ref="R43:U43"/>
    <mergeCell ref="B38:U38"/>
    <mergeCell ref="B39:C46"/>
    <mergeCell ref="E39:U39"/>
    <mergeCell ref="E40:U40"/>
    <mergeCell ref="E44:K44"/>
    <mergeCell ref="L44:N44"/>
    <mergeCell ref="O44:Q44"/>
    <mergeCell ref="R44:U44"/>
    <mergeCell ref="E46:K46"/>
    <mergeCell ref="L46:N46"/>
    <mergeCell ref="O46:Q46"/>
    <mergeCell ref="B2:D4"/>
    <mergeCell ref="E2:U4"/>
    <mergeCell ref="B6:U6"/>
    <mergeCell ref="B7:B8"/>
    <mergeCell ref="C7:U8"/>
    <mergeCell ref="B17:D17"/>
    <mergeCell ref="E17:U17"/>
    <mergeCell ref="B18:D18"/>
    <mergeCell ref="E18:U18"/>
    <mergeCell ref="B14:D14"/>
    <mergeCell ref="E14:U14"/>
    <mergeCell ref="B15:D15"/>
    <mergeCell ref="E15:U15"/>
    <mergeCell ref="B16:D16"/>
    <mergeCell ref="E16:U16"/>
    <mergeCell ref="B10:D10"/>
    <mergeCell ref="E10:U10"/>
    <mergeCell ref="B11:D11"/>
    <mergeCell ref="E11:U11"/>
    <mergeCell ref="B12:D12"/>
    <mergeCell ref="E12:U12"/>
    <mergeCell ref="B13:D13"/>
    <mergeCell ref="E13:U13"/>
    <mergeCell ref="B28:B30"/>
    <mergeCell ref="C28:G30"/>
    <mergeCell ref="B31:G31"/>
    <mergeCell ref="C86:D86"/>
    <mergeCell ref="C87:D87"/>
    <mergeCell ref="C88:D88"/>
    <mergeCell ref="C89:D89"/>
    <mergeCell ref="B32:G32"/>
    <mergeCell ref="B34:G34"/>
    <mergeCell ref="B36:U36"/>
    <mergeCell ref="B37:U37"/>
    <mergeCell ref="E79:F79"/>
    <mergeCell ref="E80:F80"/>
    <mergeCell ref="R46:U46"/>
    <mergeCell ref="E49:U49"/>
    <mergeCell ref="E50:U50"/>
    <mergeCell ref="E51:U51"/>
    <mergeCell ref="D52:U52"/>
    <mergeCell ref="E53:K53"/>
    <mergeCell ref="L53:N53"/>
    <mergeCell ref="O53:Q53"/>
    <mergeCell ref="R53:U53"/>
    <mergeCell ref="B48:U48"/>
    <mergeCell ref="B49:C56"/>
    <mergeCell ref="B106:G107"/>
    <mergeCell ref="H106:K107"/>
    <mergeCell ref="B108:G109"/>
    <mergeCell ref="H108:K109"/>
    <mergeCell ref="C111:D111"/>
    <mergeCell ref="E111:F111"/>
    <mergeCell ref="C112:D112"/>
    <mergeCell ref="E112:F112"/>
    <mergeCell ref="G112:H112"/>
    <mergeCell ref="I112:J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43:D143"/>
    <mergeCell ref="E143:F143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H29:N30"/>
    <mergeCell ref="O29:U30"/>
    <mergeCell ref="H31:N31"/>
    <mergeCell ref="O31:U31"/>
    <mergeCell ref="H32:N32"/>
    <mergeCell ref="O32:U32"/>
    <mergeCell ref="H34:N34"/>
    <mergeCell ref="O34:U34"/>
    <mergeCell ref="G67:H67"/>
    <mergeCell ref="E54:K54"/>
    <mergeCell ref="L54:N54"/>
    <mergeCell ref="O54:Q54"/>
    <mergeCell ref="R54:U54"/>
    <mergeCell ref="E56:K56"/>
    <mergeCell ref="L56:N56"/>
    <mergeCell ref="O56:Q56"/>
    <mergeCell ref="R56:U56"/>
    <mergeCell ref="B60:U60"/>
    <mergeCell ref="B62:G63"/>
    <mergeCell ref="H62:K63"/>
    <mergeCell ref="B64:G65"/>
    <mergeCell ref="H64:K65"/>
    <mergeCell ref="C67:D67"/>
    <mergeCell ref="E67:F67"/>
    <mergeCell ref="I85:J85"/>
    <mergeCell ref="I86:J86"/>
    <mergeCell ref="G86:H86"/>
    <mergeCell ref="G87:H87"/>
    <mergeCell ref="G88:H88"/>
    <mergeCell ref="G89:H89"/>
    <mergeCell ref="G90:H90"/>
    <mergeCell ref="G91:H91"/>
    <mergeCell ref="G92:H92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96:J96"/>
    <mergeCell ref="I97:J97"/>
    <mergeCell ref="I98:J98"/>
    <mergeCell ref="B101:U101"/>
    <mergeCell ref="G99:H99"/>
    <mergeCell ref="I99:J99"/>
    <mergeCell ref="G111:H111"/>
    <mergeCell ref="I111:J111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G95:H95"/>
    <mergeCell ref="G96:H96"/>
    <mergeCell ref="G97:H97"/>
    <mergeCell ref="G98:H98"/>
    <mergeCell ref="G93:H93"/>
    <mergeCell ref="G94:H94"/>
    <mergeCell ref="B104:U104"/>
    <mergeCell ref="G113:H113"/>
    <mergeCell ref="I113:J113"/>
    <mergeCell ref="G114:H114"/>
    <mergeCell ref="I114:J114"/>
    <mergeCell ref="G115:H115"/>
    <mergeCell ref="I115:J115"/>
    <mergeCell ref="G116:H116"/>
    <mergeCell ref="I116:J116"/>
    <mergeCell ref="G117:H117"/>
    <mergeCell ref="I117:J117"/>
    <mergeCell ref="G118:H118"/>
    <mergeCell ref="I118:J118"/>
    <mergeCell ref="G119:H119"/>
    <mergeCell ref="I119:J119"/>
    <mergeCell ref="G120:H120"/>
    <mergeCell ref="I120:J120"/>
    <mergeCell ref="G121:H121"/>
    <mergeCell ref="I121:J121"/>
    <mergeCell ref="G122:H122"/>
    <mergeCell ref="I122:J122"/>
    <mergeCell ref="G123:H123"/>
    <mergeCell ref="I123:J123"/>
    <mergeCell ref="G124:H124"/>
    <mergeCell ref="I124:J124"/>
    <mergeCell ref="G125:H125"/>
    <mergeCell ref="I125:J125"/>
    <mergeCell ref="G126:H126"/>
    <mergeCell ref="I126:J126"/>
    <mergeCell ref="G127:H127"/>
    <mergeCell ref="I127:J127"/>
    <mergeCell ref="G128:H128"/>
    <mergeCell ref="I128:J128"/>
    <mergeCell ref="G129:H129"/>
    <mergeCell ref="I129:J129"/>
    <mergeCell ref="G130:H130"/>
    <mergeCell ref="I130:J130"/>
    <mergeCell ref="G131:H131"/>
    <mergeCell ref="I131:J131"/>
    <mergeCell ref="G132:H132"/>
    <mergeCell ref="I132:J132"/>
    <mergeCell ref="G133:H133"/>
    <mergeCell ref="I133:J133"/>
    <mergeCell ref="G134:H134"/>
    <mergeCell ref="I134:J134"/>
    <mergeCell ref="G135:H135"/>
    <mergeCell ref="I135:J135"/>
    <mergeCell ref="G136:H136"/>
    <mergeCell ref="I136:J136"/>
    <mergeCell ref="G137:H137"/>
    <mergeCell ref="I137:J137"/>
    <mergeCell ref="G143:H143"/>
    <mergeCell ref="I143:J143"/>
    <mergeCell ref="G138:H138"/>
    <mergeCell ref="I138:J138"/>
    <mergeCell ref="G139:H139"/>
    <mergeCell ref="I139:J139"/>
    <mergeCell ref="G140:H140"/>
    <mergeCell ref="I140:J140"/>
    <mergeCell ref="G141:H141"/>
    <mergeCell ref="I141:J141"/>
    <mergeCell ref="G142:H142"/>
    <mergeCell ref="I142:J142"/>
  </mergeCells>
  <conditionalFormatting sqref="E11">
    <cfRule type="expression" priority="19" stopIfTrue="1">
      <formula>#REF!=""</formula>
    </cfRule>
    <cfRule type="expression" dxfId="149" priority="20" stopIfTrue="1">
      <formula>E11&lt;&gt;""</formula>
    </cfRule>
    <cfRule type="expression" dxfId="148" priority="21" stopIfTrue="1">
      <formula>#REF!&lt;&gt;""</formula>
    </cfRule>
  </conditionalFormatting>
  <conditionalFormatting sqref="E13 E15 E19">
    <cfRule type="expression" priority="16" stopIfTrue="1">
      <formula>#REF!=""</formula>
    </cfRule>
    <cfRule type="expression" dxfId="147" priority="17" stopIfTrue="1">
      <formula>E13&lt;&gt;""</formula>
    </cfRule>
    <cfRule type="expression" dxfId="146" priority="18" stopIfTrue="1">
      <formula>#REF!&lt;&gt;""</formula>
    </cfRule>
  </conditionalFormatting>
  <conditionalFormatting sqref="E17">
    <cfRule type="expression" priority="1" stopIfTrue="1">
      <formula>#REF!=""</formula>
    </cfRule>
    <cfRule type="expression" dxfId="145" priority="2" stopIfTrue="1">
      <formula>E17&lt;&gt;""</formula>
    </cfRule>
    <cfRule type="expression" dxfId="144" priority="3" stopIfTrue="1">
      <formula>#REF!&lt;&gt;""</formula>
    </cfRule>
  </conditionalFormatting>
  <dataValidations disablePrompts="1" count="1">
    <dataValidation type="list" allowBlank="1" showInputMessage="1" showErrorMessage="1" sqref="D982991:D983017 D917455:D917481 D851919:D851945 D786383:D786409 D720847:D720873 D655311:D655337 D589775:D589801 D524239:D524265 D458703:D458729 D393167:D393193 D327631:D327657 D262095:D262121 D196559:D196585 D131023:D131049 D65487:D65513" xr:uid="{00000000-0002-0000-0700-000000000000}">
      <formula1>$U$10:$U$20</formula1>
    </dataValidation>
  </dataValidations>
  <printOptions horizontalCentered="1"/>
  <pageMargins left="0.59055118110236227" right="0.59055118110236227" top="0.39370078740157483" bottom="0.39370078740157483" header="0" footer="0.15748031496062992"/>
  <pageSetup paperSize="9" scale="73" orientation="portrait" r:id="rId1"/>
  <headerFooter alignWithMargins="0">
    <oddFooter>&amp;L&amp;"-,Regular"&amp;7&amp;K01+045 010.2.2.001.02 R&amp;C&amp;"Calibri,Regular"&amp;7 &amp;K01+04513/03/2019&amp;R&amp;"Calibri,Regular"&amp;7&amp;K01+045Página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45</vt:i4>
      </vt:variant>
    </vt:vector>
  </HeadingPairs>
  <TitlesOfParts>
    <vt:vector size="68" baseType="lpstr">
      <vt:lpstr>APROVAÇÃO</vt:lpstr>
      <vt:lpstr>2016</vt:lpstr>
      <vt:lpstr>2017</vt:lpstr>
      <vt:lpstr>2018</vt:lpstr>
      <vt:lpstr>2019</vt:lpstr>
      <vt:lpstr>Sistema de Gestão da Qualidade</vt:lpstr>
      <vt:lpstr>Linhas de Ação</vt:lpstr>
      <vt:lpstr>O1</vt:lpstr>
      <vt:lpstr>O2</vt:lpstr>
      <vt:lpstr>O3</vt:lpstr>
      <vt:lpstr>O4</vt:lpstr>
      <vt:lpstr>O5</vt:lpstr>
      <vt:lpstr>S1</vt:lpstr>
      <vt:lpstr>S2</vt:lpstr>
      <vt:lpstr>S3</vt:lpstr>
      <vt:lpstr>S4</vt:lpstr>
      <vt:lpstr>S5</vt:lpstr>
      <vt:lpstr>S6</vt:lpstr>
      <vt:lpstr>S7</vt:lpstr>
      <vt:lpstr>G1</vt:lpstr>
      <vt:lpstr>G2</vt:lpstr>
      <vt:lpstr>G3</vt:lpstr>
      <vt:lpstr>G4</vt:lpstr>
      <vt:lpstr>'2016'!Area_de_impressao</vt:lpstr>
      <vt:lpstr>'2017'!Area_de_impressao</vt:lpstr>
      <vt:lpstr>'2018'!Area_de_impressao</vt:lpstr>
      <vt:lpstr>'2019'!Area_de_impressao</vt:lpstr>
      <vt:lpstr>APROVAÇÃO!Area_de_impressao</vt:lpstr>
      <vt:lpstr>'G1'!Area_de_impressao</vt:lpstr>
      <vt:lpstr>'G2'!Area_de_impressao</vt:lpstr>
      <vt:lpstr>'G3'!Area_de_impressao</vt:lpstr>
      <vt:lpstr>'G4'!Area_de_impressao</vt:lpstr>
      <vt:lpstr>'Linhas de Ação'!Area_de_impressao</vt:lpstr>
      <vt:lpstr>'O1'!Area_de_impressao</vt:lpstr>
      <vt:lpstr>'O2'!Area_de_impressao</vt:lpstr>
      <vt:lpstr>'O3'!Area_de_impressao</vt:lpstr>
      <vt:lpstr>'O4'!Area_de_impressao</vt:lpstr>
      <vt:lpstr>'O5'!Area_de_impressao</vt:lpstr>
      <vt:lpstr>'S1'!Area_de_impressao</vt:lpstr>
      <vt:lpstr>'S2'!Area_de_impressao</vt:lpstr>
      <vt:lpstr>'S3'!Area_de_impressao</vt:lpstr>
      <vt:lpstr>'S4'!Area_de_impressao</vt:lpstr>
      <vt:lpstr>'S5'!Area_de_impressao</vt:lpstr>
      <vt:lpstr>'S6'!Area_de_impressao</vt:lpstr>
      <vt:lpstr>'S7'!Area_de_impressao</vt:lpstr>
      <vt:lpstr>'Sistema de Gestão da Qualidade'!Area_de_impressao</vt:lpstr>
      <vt:lpstr>'2016'!Titulos_de_impressao</vt:lpstr>
      <vt:lpstr>'2017'!Titulos_de_impressao</vt:lpstr>
      <vt:lpstr>'2018'!Titulos_de_impressao</vt:lpstr>
      <vt:lpstr>'2019'!Titulos_de_impressao</vt:lpstr>
      <vt:lpstr>'G1'!Titulos_de_impressao</vt:lpstr>
      <vt:lpstr>'G2'!Titulos_de_impressao</vt:lpstr>
      <vt:lpstr>'G3'!Titulos_de_impressao</vt:lpstr>
      <vt:lpstr>'G4'!Titulos_de_impressao</vt:lpstr>
      <vt:lpstr>'Linhas de Ação'!Titulos_de_impressao</vt:lpstr>
      <vt:lpstr>'O1'!Titulos_de_impressao</vt:lpstr>
      <vt:lpstr>'O2'!Titulos_de_impressao</vt:lpstr>
      <vt:lpstr>'O3'!Titulos_de_impressao</vt:lpstr>
      <vt:lpstr>'O4'!Titulos_de_impressao</vt:lpstr>
      <vt:lpstr>'O5'!Titulos_de_impressao</vt:lpstr>
      <vt:lpstr>'S1'!Titulos_de_impressao</vt:lpstr>
      <vt:lpstr>'S2'!Titulos_de_impressao</vt:lpstr>
      <vt:lpstr>'S3'!Titulos_de_impressao</vt:lpstr>
      <vt:lpstr>'S4'!Titulos_de_impressao</vt:lpstr>
      <vt:lpstr>'S5'!Titulos_de_impressao</vt:lpstr>
      <vt:lpstr>'S6'!Titulos_de_impressao</vt:lpstr>
      <vt:lpstr>'S7'!Titulos_de_impressao</vt:lpstr>
      <vt:lpstr>'Sistema de Gestão da Qualidade'!Titulos_de_impressao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Gabriel Alves</dc:creator>
  <cp:lastModifiedBy>Antoniele D Lean Pereira</cp:lastModifiedBy>
  <cp:lastPrinted>2019-03-29T16:21:40Z</cp:lastPrinted>
  <dcterms:created xsi:type="dcterms:W3CDTF">2004-04-26T12:17:54Z</dcterms:created>
  <dcterms:modified xsi:type="dcterms:W3CDTF">2020-03-04T16:27:37Z</dcterms:modified>
</cp:coreProperties>
</file>